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Google Drive\KeHoachTongThe\2020-2021\IN\"/>
    </mc:Choice>
  </mc:AlternateContent>
  <xr:revisionPtr revIDLastSave="0" documentId="13_ncr:1_{3BC1B965-3E9F-4CE9-939F-57CD5D76AD16}" xr6:coauthVersionLast="45" xr6:coauthVersionMax="45" xr10:uidLastSave="{00000000-0000-0000-0000-000000000000}"/>
  <bookViews>
    <workbookView xWindow="-120" yWindow="-120" windowWidth="29040" windowHeight="15840" firstSheet="4" activeTab="4" xr2:uid="{00000000-000D-0000-FFFF-FFFF00000000}"/>
  </bookViews>
  <sheets>
    <sheet name="Tuan" sheetId="4" state="hidden" r:id="rId1"/>
    <sheet name="Sỹ Số" sheetId="3" state="hidden" r:id="rId2"/>
    <sheet name="Trang_tính1" sheetId="9" state="hidden" r:id="rId3"/>
    <sheet name="KHDT_2020-2021_VLVH" sheetId="6" state="hidden" r:id="rId4"/>
    <sheet name="KHDT_2020-2021_17.6.2020" sheetId="8" r:id="rId5"/>
    <sheet name="BaoGiang_LOP" sheetId="7" state="hidden" r:id="rId6"/>
  </sheets>
  <definedNames>
    <definedName name="_xlnm._FilterDatabase" localSheetId="5" hidden="1">BaoGiang_LOP!$A$4:$P$24</definedName>
    <definedName name="_xlnm._FilterDatabase" localSheetId="1" hidden="1">'Sỹ Số'!$A$1:$F$281</definedName>
    <definedName name="_xlnm.Print_Titles" localSheetId="5">BaoGiang_LOP!$4:$4</definedName>
    <definedName name="_xlnm.Print_Area" localSheetId="5">BaoGiang_LOP!$A$1:$O$24</definedName>
    <definedName name="_xlnm.Print_Area" localSheetId="4">'KHDT_2020-2021_17.6.2020'!$A$1:$BM$75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9" l="1"/>
  <c r="I4" i="9"/>
  <c r="J4" i="9"/>
  <c r="K4" i="9"/>
  <c r="L4" i="9"/>
  <c r="M4" i="9"/>
  <c r="N4" i="9"/>
  <c r="C5" i="9"/>
  <c r="D5" i="9"/>
  <c r="H5" i="9"/>
  <c r="I5" i="9"/>
  <c r="J5" i="9"/>
  <c r="K5" i="9"/>
  <c r="L5" i="9"/>
  <c r="M5" i="9"/>
  <c r="N5" i="9"/>
  <c r="O5" i="9"/>
  <c r="P5" i="9"/>
  <c r="H6" i="9"/>
  <c r="I6" i="9"/>
  <c r="J6" i="9"/>
  <c r="K6" i="9"/>
  <c r="L6" i="9"/>
  <c r="M6" i="9"/>
  <c r="N6" i="9"/>
  <c r="G7" i="9"/>
  <c r="H7" i="9"/>
  <c r="I7" i="9"/>
  <c r="J7" i="9"/>
  <c r="K7" i="9"/>
  <c r="L7" i="9"/>
  <c r="M7" i="9"/>
  <c r="N7" i="9"/>
  <c r="S7" i="9"/>
  <c r="H8" i="9"/>
  <c r="I8" i="9"/>
  <c r="J8" i="9"/>
  <c r="K8" i="9"/>
  <c r="L8" i="9"/>
  <c r="M8" i="9"/>
  <c r="N8" i="9"/>
  <c r="H9" i="9"/>
  <c r="I9" i="9"/>
  <c r="J9" i="9"/>
  <c r="K9" i="9"/>
  <c r="L9" i="9"/>
  <c r="M9" i="9"/>
  <c r="N9" i="9"/>
  <c r="H10" i="9"/>
  <c r="I10" i="9"/>
  <c r="J10" i="9"/>
  <c r="K10" i="9"/>
  <c r="L10" i="9"/>
  <c r="M10" i="9"/>
  <c r="N10" i="9"/>
  <c r="C11" i="9"/>
  <c r="D11" i="9"/>
  <c r="H11" i="9"/>
  <c r="I11" i="9"/>
  <c r="J11" i="9"/>
  <c r="K11" i="9"/>
  <c r="L11" i="9"/>
  <c r="M11" i="9"/>
  <c r="N11" i="9"/>
  <c r="O11" i="9"/>
  <c r="P11" i="9"/>
  <c r="H12" i="9"/>
  <c r="I12" i="9"/>
  <c r="J12" i="9"/>
  <c r="K12" i="9"/>
  <c r="L12" i="9"/>
  <c r="M12" i="9"/>
  <c r="N12" i="9"/>
  <c r="H13" i="9"/>
  <c r="I13" i="9"/>
  <c r="J13" i="9"/>
  <c r="K13" i="9"/>
  <c r="L13" i="9"/>
  <c r="M13" i="9"/>
  <c r="N13" i="9"/>
  <c r="H14" i="9"/>
  <c r="I14" i="9"/>
  <c r="J14" i="9"/>
  <c r="K14" i="9"/>
  <c r="L14" i="9"/>
  <c r="M14" i="9"/>
  <c r="N14" i="9"/>
  <c r="C15" i="9"/>
  <c r="D15" i="9"/>
  <c r="H15" i="9"/>
  <c r="I15" i="9"/>
  <c r="J15" i="9"/>
  <c r="K15" i="9"/>
  <c r="L15" i="9"/>
  <c r="M15" i="9"/>
  <c r="N15" i="9"/>
  <c r="O15" i="9"/>
  <c r="P15" i="9"/>
  <c r="H16" i="9"/>
  <c r="I16" i="9"/>
  <c r="J16" i="9"/>
  <c r="K16" i="9"/>
  <c r="L16" i="9"/>
  <c r="M16" i="9"/>
  <c r="N16" i="9"/>
  <c r="H17" i="9"/>
  <c r="I17" i="9"/>
  <c r="J17" i="9"/>
  <c r="K17" i="9"/>
  <c r="L17" i="9"/>
  <c r="M17" i="9"/>
  <c r="N17" i="9"/>
  <c r="C18" i="9"/>
  <c r="D18" i="9"/>
  <c r="E18" i="9"/>
  <c r="H18" i="9"/>
  <c r="I18" i="9"/>
  <c r="J18" i="9"/>
  <c r="K18" i="9"/>
  <c r="L18" i="9"/>
  <c r="M18" i="9"/>
  <c r="N18" i="9"/>
  <c r="O18" i="9"/>
  <c r="P18" i="9"/>
  <c r="Q18" i="9"/>
  <c r="G19" i="9"/>
  <c r="H19" i="9"/>
  <c r="I19" i="9"/>
  <c r="J19" i="9"/>
  <c r="K19" i="9"/>
  <c r="L19" i="9"/>
  <c r="M19" i="9"/>
  <c r="N19" i="9"/>
  <c r="S19" i="9"/>
  <c r="H20" i="9"/>
  <c r="I20" i="9"/>
  <c r="J20" i="9"/>
  <c r="K20" i="9"/>
  <c r="L20" i="9"/>
  <c r="M20" i="9"/>
  <c r="N20" i="9"/>
  <c r="C29" i="9"/>
  <c r="D29" i="9"/>
  <c r="E29" i="9"/>
  <c r="F29" i="9"/>
  <c r="G29" i="9"/>
  <c r="K29" i="9"/>
  <c r="M29" i="9"/>
  <c r="N29" i="9"/>
  <c r="O29" i="9"/>
  <c r="P29" i="9"/>
  <c r="Q29" i="9"/>
  <c r="R29" i="9"/>
  <c r="S29" i="9"/>
  <c r="D21" i="9"/>
  <c r="E21" i="9"/>
  <c r="F21" i="9"/>
  <c r="G21" i="9"/>
  <c r="H21" i="9"/>
  <c r="I21" i="9"/>
  <c r="J21" i="9"/>
  <c r="K21" i="9"/>
  <c r="L21" i="9"/>
  <c r="M21" i="9"/>
  <c r="N21" i="9"/>
  <c r="P21" i="9"/>
  <c r="Q21" i="9"/>
  <c r="R21" i="9"/>
  <c r="S21" i="9"/>
  <c r="H22" i="9"/>
  <c r="I22" i="9"/>
  <c r="J22" i="9"/>
  <c r="K22" i="9"/>
  <c r="L22" i="9"/>
  <c r="S22" i="9"/>
  <c r="C30" i="9"/>
  <c r="D30" i="9"/>
  <c r="E30" i="9"/>
  <c r="F30" i="9"/>
  <c r="G30" i="9"/>
  <c r="M30" i="9"/>
  <c r="N30" i="9"/>
  <c r="O30" i="9"/>
  <c r="P30" i="9"/>
  <c r="Q30" i="9"/>
  <c r="R30" i="9"/>
  <c r="S30" i="9"/>
  <c r="D23" i="9"/>
  <c r="E23" i="9"/>
  <c r="F23" i="9"/>
  <c r="G23" i="9"/>
  <c r="H23" i="9"/>
  <c r="I23" i="9"/>
  <c r="J23" i="9"/>
  <c r="K23" i="9"/>
  <c r="L23" i="9"/>
  <c r="M23" i="9"/>
  <c r="N23" i="9"/>
  <c r="P23" i="9"/>
  <c r="Q23" i="9"/>
  <c r="R23" i="9"/>
  <c r="S23" i="9"/>
  <c r="H24" i="9"/>
  <c r="I24" i="9"/>
  <c r="J24" i="9"/>
  <c r="K24" i="9"/>
  <c r="L24" i="9"/>
  <c r="M24" i="9"/>
  <c r="N24" i="9"/>
  <c r="G25" i="9"/>
  <c r="H25" i="9"/>
  <c r="I25" i="9"/>
  <c r="J25" i="9"/>
  <c r="K25" i="9"/>
  <c r="L25" i="9"/>
  <c r="M25" i="9"/>
  <c r="N25" i="9"/>
  <c r="S25" i="9"/>
  <c r="H26" i="9"/>
  <c r="I26" i="9"/>
  <c r="J26" i="9"/>
  <c r="K26" i="9"/>
  <c r="L26" i="9"/>
  <c r="M26" i="9"/>
  <c r="N26" i="9"/>
  <c r="H27" i="9"/>
  <c r="I27" i="9"/>
  <c r="J27" i="9"/>
  <c r="K27" i="9"/>
  <c r="L27" i="9"/>
  <c r="M27" i="9"/>
  <c r="N27" i="9"/>
  <c r="H28" i="9"/>
  <c r="I28" i="9"/>
  <c r="J28" i="9"/>
  <c r="K28" i="9"/>
  <c r="L28" i="9"/>
  <c r="M28" i="9"/>
  <c r="N28" i="9"/>
  <c r="S3" i="9"/>
  <c r="P3" i="9"/>
  <c r="O3" i="9"/>
  <c r="N3" i="9"/>
  <c r="M3" i="9"/>
  <c r="L3" i="9"/>
  <c r="K3" i="9"/>
  <c r="J3" i="9"/>
  <c r="I3" i="9"/>
  <c r="H3" i="9"/>
  <c r="G3" i="9"/>
  <c r="D3" i="9"/>
  <c r="C3" i="9"/>
  <c r="F211" i="3"/>
  <c r="F278" i="3"/>
  <c r="F277" i="3"/>
  <c r="F276" i="3"/>
  <c r="F275" i="3"/>
  <c r="F274" i="3"/>
  <c r="F273" i="3"/>
  <c r="F272" i="3"/>
  <c r="F271" i="3"/>
  <c r="F270" i="3"/>
  <c r="F267" i="3"/>
  <c r="G27" i="9" s="1"/>
  <c r="F266" i="3"/>
  <c r="G8" i="9" s="1"/>
  <c r="F265" i="3"/>
  <c r="G9" i="9" s="1"/>
  <c r="F264" i="3"/>
  <c r="G14" i="9" s="1"/>
  <c r="F263" i="3"/>
  <c r="G15" i="9" s="1"/>
  <c r="F262" i="3"/>
  <c r="G11" i="9" s="1"/>
  <c r="F261" i="3"/>
  <c r="G18" i="9" s="1"/>
  <c r="F260" i="3"/>
  <c r="G12" i="9" s="1"/>
  <c r="F259" i="3"/>
  <c r="G6" i="9" s="1"/>
  <c r="F258" i="3"/>
  <c r="G5" i="9" s="1"/>
  <c r="F257" i="3"/>
  <c r="G16" i="9" s="1"/>
  <c r="F256" i="3"/>
  <c r="G17" i="9" s="1"/>
  <c r="F255" i="3"/>
  <c r="G28" i="9" s="1"/>
  <c r="F254" i="3"/>
  <c r="G13" i="9" s="1"/>
  <c r="F253" i="3"/>
  <c r="G10" i="9" s="1"/>
  <c r="F252" i="3"/>
  <c r="G20" i="9" s="1"/>
  <c r="F251" i="3"/>
  <c r="G26" i="9" s="1"/>
  <c r="F250" i="3"/>
  <c r="G24" i="9" s="1"/>
  <c r="F249" i="3"/>
  <c r="G4" i="9" s="1"/>
  <c r="F248" i="3"/>
  <c r="G22" i="9" s="1"/>
  <c r="F269" i="3"/>
  <c r="L29" i="9" s="1"/>
  <c r="F268" i="3"/>
  <c r="L30" i="9" s="1"/>
  <c r="F247" i="3"/>
  <c r="F246" i="3"/>
  <c r="N22" i="9" s="1"/>
  <c r="S15" i="9" l="1"/>
  <c r="S11" i="9"/>
  <c r="S28" i="9"/>
  <c r="S24" i="9"/>
  <c r="S18" i="9"/>
  <c r="S14" i="9"/>
  <c r="S10" i="9"/>
  <c r="S6" i="9"/>
  <c r="S27" i="9"/>
  <c r="S17" i="9"/>
  <c r="S13" i="9"/>
  <c r="S9" i="9"/>
  <c r="S5" i="9"/>
  <c r="S26" i="9"/>
  <c r="S20" i="9"/>
  <c r="S16" i="9"/>
  <c r="S12" i="9"/>
  <c r="S8" i="9"/>
  <c r="S4" i="9"/>
  <c r="M68" i="8" l="1"/>
  <c r="N67" i="8"/>
  <c r="N68" i="8" s="1"/>
  <c r="D41" i="8"/>
  <c r="D26" i="8"/>
  <c r="D24" i="8"/>
  <c r="B10" i="8"/>
  <c r="B11" i="8" s="1"/>
  <c r="B12" i="8" s="1"/>
  <c r="B13" i="8" s="1"/>
  <c r="B14" i="8" s="1"/>
  <c r="B15" i="8" s="1"/>
  <c r="B16" i="8" s="1"/>
  <c r="B17" i="8" s="1"/>
  <c r="B18" i="8" s="1"/>
  <c r="B19" i="8" s="1"/>
  <c r="M6" i="8"/>
  <c r="N5" i="8"/>
  <c r="N6" i="8" s="1"/>
  <c r="L5" i="8"/>
  <c r="L6" i="8" s="1"/>
  <c r="K5" i="8"/>
  <c r="K6" i="8" s="1"/>
  <c r="B20" i="8" l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O67" i="8"/>
  <c r="O68" i="8" s="1"/>
  <c r="O5" i="8"/>
  <c r="O6" i="8" s="1"/>
  <c r="P5" i="8"/>
  <c r="Q5" i="8" s="1"/>
  <c r="Q6" i="8" s="1"/>
  <c r="D66" i="8"/>
  <c r="J5" i="8"/>
  <c r="N7" i="7"/>
  <c r="M7" i="7"/>
  <c r="L7" i="7"/>
  <c r="N6" i="7"/>
  <c r="M6" i="7"/>
  <c r="L6" i="7"/>
  <c r="M5" i="7"/>
  <c r="L5" i="7"/>
  <c r="M24" i="7"/>
  <c r="L24" i="7"/>
  <c r="M23" i="7"/>
  <c r="L23" i="7"/>
  <c r="M22" i="7"/>
  <c r="L22" i="7"/>
  <c r="M21" i="7"/>
  <c r="L21" i="7"/>
  <c r="M20" i="7"/>
  <c r="L20" i="7"/>
  <c r="M19" i="7"/>
  <c r="L19" i="7"/>
  <c r="M18" i="7"/>
  <c r="L18" i="7"/>
  <c r="M17" i="7"/>
  <c r="L17" i="7"/>
  <c r="M16" i="7"/>
  <c r="L16" i="7"/>
  <c r="M15" i="7"/>
  <c r="L15" i="7"/>
  <c r="N24" i="7"/>
  <c r="N23" i="7"/>
  <c r="N22" i="7"/>
  <c r="N21" i="7"/>
  <c r="N20" i="7"/>
  <c r="N19" i="7"/>
  <c r="N18" i="7"/>
  <c r="N17" i="7"/>
  <c r="N16" i="7"/>
  <c r="N15" i="7"/>
  <c r="N5" i="7"/>
  <c r="P67" i="8" l="1"/>
  <c r="P68" i="8" s="1"/>
  <c r="P6" i="8"/>
  <c r="R5" i="8"/>
  <c r="S5" i="8" s="1"/>
  <c r="B60" i="8"/>
  <c r="B61" i="8" s="1"/>
  <c r="B62" i="8" s="1"/>
  <c r="B63" i="8" s="1"/>
  <c r="B64" i="8" s="1"/>
  <c r="B65" i="8" s="1"/>
  <c r="I5" i="8"/>
  <c r="J6" i="8"/>
  <c r="L5" i="6"/>
  <c r="L6" i="6" s="1"/>
  <c r="M68" i="6"/>
  <c r="N67" i="6"/>
  <c r="O67" i="6" s="1"/>
  <c r="D42" i="6"/>
  <c r="D27" i="6"/>
  <c r="D25" i="6"/>
  <c r="B10" i="6"/>
  <c r="B11" i="6" s="1"/>
  <c r="B12" i="6" s="1"/>
  <c r="B13" i="6" s="1"/>
  <c r="B14" i="6" s="1"/>
  <c r="B15" i="6" s="1"/>
  <c r="M6" i="6"/>
  <c r="N5" i="6"/>
  <c r="R6" i="8" l="1"/>
  <c r="Q67" i="8"/>
  <c r="S6" i="8"/>
  <c r="T5" i="8"/>
  <c r="I6" i="8"/>
  <c r="H5" i="8"/>
  <c r="F5" i="8"/>
  <c r="B16" i="6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N68" i="6"/>
  <c r="K5" i="6"/>
  <c r="J5" i="6" s="1"/>
  <c r="D66" i="6"/>
  <c r="P67" i="6"/>
  <c r="O68" i="6"/>
  <c r="N6" i="6"/>
  <c r="O5" i="6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6" i="3"/>
  <c r="F197" i="3"/>
  <c r="F198" i="3"/>
  <c r="F199" i="3"/>
  <c r="F200" i="3"/>
  <c r="F201" i="3"/>
  <c r="F202" i="3"/>
  <c r="F203" i="3"/>
  <c r="F205" i="3"/>
  <c r="F206" i="3"/>
  <c r="F207" i="3"/>
  <c r="F208" i="3"/>
  <c r="F209" i="3"/>
  <c r="F210" i="3"/>
  <c r="F212" i="3"/>
  <c r="F213" i="3"/>
  <c r="F214" i="3"/>
  <c r="F215" i="3"/>
  <c r="F216" i="3"/>
  <c r="F218" i="3"/>
  <c r="F219" i="3"/>
  <c r="F220" i="3"/>
  <c r="F221" i="3"/>
  <c r="F222" i="3"/>
  <c r="F223" i="3"/>
  <c r="F224" i="3"/>
  <c r="F225" i="3"/>
  <c r="F226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6" i="3"/>
  <c r="F157" i="3"/>
  <c r="F158" i="3"/>
  <c r="F159" i="3"/>
  <c r="F160" i="3"/>
  <c r="F161" i="3"/>
  <c r="F163" i="3"/>
  <c r="F164" i="3"/>
  <c r="F165" i="3"/>
  <c r="F166" i="3"/>
  <c r="F167" i="3"/>
  <c r="F168" i="3"/>
  <c r="F169" i="3"/>
  <c r="H30" i="9" s="1"/>
  <c r="F170" i="3"/>
  <c r="H29" i="9" s="1"/>
  <c r="F171" i="3"/>
  <c r="I30" i="9" s="1"/>
  <c r="F172" i="3"/>
  <c r="I29" i="9" s="1"/>
  <c r="F173" i="3"/>
  <c r="J30" i="9" s="1"/>
  <c r="F174" i="3"/>
  <c r="J29" i="9" s="1"/>
  <c r="F175" i="3"/>
  <c r="F2" i="3"/>
  <c r="E28" i="9" l="1"/>
  <c r="Q28" i="9"/>
  <c r="E5" i="9"/>
  <c r="Q5" i="9"/>
  <c r="E7" i="9"/>
  <c r="Q7" i="9"/>
  <c r="E24" i="9"/>
  <c r="Q24" i="9"/>
  <c r="E4" i="9"/>
  <c r="Q4" i="9"/>
  <c r="D27" i="9"/>
  <c r="P27" i="9"/>
  <c r="P20" i="9"/>
  <c r="D20" i="9"/>
  <c r="D12" i="9"/>
  <c r="P12" i="9"/>
  <c r="D14" i="9"/>
  <c r="P14" i="9"/>
  <c r="D7" i="9"/>
  <c r="P7" i="9"/>
  <c r="D8" i="9"/>
  <c r="P8" i="9"/>
  <c r="D25" i="9"/>
  <c r="P25" i="9"/>
  <c r="C19" i="9"/>
  <c r="O19" i="9"/>
  <c r="C12" i="9"/>
  <c r="O12" i="9"/>
  <c r="C13" i="9"/>
  <c r="O13" i="9"/>
  <c r="C23" i="9"/>
  <c r="O23" i="9"/>
  <c r="C22" i="9"/>
  <c r="O22" i="9"/>
  <c r="F6" i="9"/>
  <c r="R6" i="9"/>
  <c r="F15" i="9"/>
  <c r="R15" i="9"/>
  <c r="F17" i="9"/>
  <c r="R17" i="9"/>
  <c r="F18" i="9"/>
  <c r="R18" i="9"/>
  <c r="F8" i="9"/>
  <c r="R8" i="9"/>
  <c r="F7" i="9"/>
  <c r="R7" i="9"/>
  <c r="F10" i="9"/>
  <c r="R10" i="9"/>
  <c r="K11" i="3"/>
  <c r="M22" i="9"/>
  <c r="E26" i="9"/>
  <c r="Q26" i="9"/>
  <c r="E17" i="9"/>
  <c r="Q17" i="9"/>
  <c r="E16" i="9"/>
  <c r="Q16" i="9"/>
  <c r="E13" i="9"/>
  <c r="Q13" i="9"/>
  <c r="E11" i="9"/>
  <c r="Q11" i="9"/>
  <c r="E27" i="9"/>
  <c r="Q27" i="9"/>
  <c r="E25" i="9"/>
  <c r="Q25" i="9"/>
  <c r="D26" i="9"/>
  <c r="P26" i="9"/>
  <c r="D16" i="9"/>
  <c r="P16" i="9"/>
  <c r="D13" i="9"/>
  <c r="P13" i="9"/>
  <c r="P24" i="9"/>
  <c r="D24" i="9"/>
  <c r="D4" i="9"/>
  <c r="P4" i="9"/>
  <c r="C6" i="9"/>
  <c r="O6" i="9"/>
  <c r="C27" i="9"/>
  <c r="O27" i="9"/>
  <c r="C20" i="9"/>
  <c r="O20" i="9"/>
  <c r="C10" i="9"/>
  <c r="O10" i="9"/>
  <c r="F28" i="9"/>
  <c r="R28" i="9"/>
  <c r="F5" i="9"/>
  <c r="R5" i="9"/>
  <c r="F27" i="9"/>
  <c r="R27" i="9"/>
  <c r="F19" i="9"/>
  <c r="R19" i="9"/>
  <c r="F16" i="9"/>
  <c r="R16" i="9"/>
  <c r="F13" i="9"/>
  <c r="R13" i="9"/>
  <c r="R3" i="9"/>
  <c r="F3" i="9"/>
  <c r="E15" i="9"/>
  <c r="Q15" i="9"/>
  <c r="E19" i="9"/>
  <c r="Q19" i="9"/>
  <c r="E9" i="9"/>
  <c r="Q9" i="9"/>
  <c r="E14" i="9"/>
  <c r="Q14" i="9"/>
  <c r="E6" i="9"/>
  <c r="Q6" i="9"/>
  <c r="E8" i="9"/>
  <c r="Q8" i="9"/>
  <c r="E10" i="9"/>
  <c r="Q10" i="9"/>
  <c r="D19" i="9"/>
  <c r="P19" i="9"/>
  <c r="D9" i="9"/>
  <c r="P9" i="9"/>
  <c r="D6" i="9"/>
  <c r="P6" i="9"/>
  <c r="D10" i="9"/>
  <c r="P10" i="9"/>
  <c r="C26" i="9"/>
  <c r="O26" i="9"/>
  <c r="C16" i="9"/>
  <c r="O16" i="9"/>
  <c r="C14" i="9"/>
  <c r="O14" i="9"/>
  <c r="C8" i="9"/>
  <c r="O8" i="9"/>
  <c r="C7" i="9"/>
  <c r="O7" i="9"/>
  <c r="C28" i="9"/>
  <c r="O28" i="9"/>
  <c r="R26" i="9"/>
  <c r="F26" i="9"/>
  <c r="F20" i="9"/>
  <c r="R20" i="9"/>
  <c r="F14" i="9"/>
  <c r="R14" i="9"/>
  <c r="F9" i="9"/>
  <c r="R9" i="9"/>
  <c r="F22" i="9"/>
  <c r="R22" i="9"/>
  <c r="F25" i="9"/>
  <c r="R25" i="9"/>
  <c r="C4" i="9"/>
  <c r="O4" i="9"/>
  <c r="E3" i="9"/>
  <c r="Q3" i="9"/>
  <c r="E12" i="9"/>
  <c r="Q12" i="9"/>
  <c r="E20" i="9"/>
  <c r="Q20" i="9"/>
  <c r="Q22" i="9"/>
  <c r="E22" i="9"/>
  <c r="D28" i="9"/>
  <c r="P28" i="9"/>
  <c r="D17" i="9"/>
  <c r="P17" i="9"/>
  <c r="D22" i="9"/>
  <c r="P22" i="9"/>
  <c r="C21" i="9"/>
  <c r="O21" i="9"/>
  <c r="C17" i="9"/>
  <c r="O17" i="9"/>
  <c r="C9" i="9"/>
  <c r="O9" i="9"/>
  <c r="C24" i="9"/>
  <c r="O24" i="9"/>
  <c r="C25" i="9"/>
  <c r="O25" i="9"/>
  <c r="K10" i="3"/>
  <c r="K30" i="9"/>
  <c r="F24" i="9"/>
  <c r="R24" i="9"/>
  <c r="F4" i="9"/>
  <c r="R4" i="9"/>
  <c r="F12" i="9"/>
  <c r="R12" i="9"/>
  <c r="F11" i="9"/>
  <c r="R11" i="9"/>
  <c r="R67" i="8"/>
  <c r="Q68" i="8"/>
  <c r="L11" i="3"/>
  <c r="K8" i="3"/>
  <c r="E5" i="8"/>
  <c r="E6" i="8" s="1"/>
  <c r="F6" i="8"/>
  <c r="H6" i="8"/>
  <c r="G5" i="8"/>
  <c r="G6" i="8" s="1"/>
  <c r="T6" i="8"/>
  <c r="U5" i="8"/>
  <c r="B32" i="6"/>
  <c r="J6" i="6"/>
  <c r="I5" i="6"/>
  <c r="K6" i="6"/>
  <c r="P68" i="6"/>
  <c r="Q67" i="6"/>
  <c r="O6" i="6"/>
  <c r="P5" i="6"/>
  <c r="K7" i="3"/>
  <c r="L10" i="3"/>
  <c r="K9" i="3"/>
  <c r="L3" i="3"/>
  <c r="K5" i="3"/>
  <c r="K4" i="3"/>
  <c r="L8" i="3"/>
  <c r="L6" i="3"/>
  <c r="K6" i="3"/>
  <c r="K3" i="3"/>
  <c r="L9" i="3"/>
  <c r="L7" i="3"/>
  <c r="L5" i="3"/>
  <c r="L4" i="3"/>
  <c r="B33" i="6" l="1"/>
  <c r="B34" i="6" s="1"/>
  <c r="B35" i="6" s="1"/>
  <c r="B36" i="6" s="1"/>
  <c r="B37" i="6" s="1"/>
  <c r="B38" i="6" s="1"/>
  <c r="B39" i="6" s="1"/>
  <c r="R68" i="8"/>
  <c r="S67" i="8"/>
  <c r="U6" i="8"/>
  <c r="V5" i="8"/>
  <c r="H5" i="6"/>
  <c r="F5" i="6"/>
  <c r="I6" i="6"/>
  <c r="Q5" i="6"/>
  <c r="P6" i="6"/>
  <c r="Q68" i="6"/>
  <c r="R67" i="6"/>
  <c r="T67" i="8" l="1"/>
  <c r="S68" i="8"/>
  <c r="W5" i="8"/>
  <c r="V6" i="8"/>
  <c r="B40" i="6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E5" i="6"/>
  <c r="E6" i="6" s="1"/>
  <c r="F6" i="6"/>
  <c r="G5" i="6"/>
  <c r="G6" i="6" s="1"/>
  <c r="H6" i="6"/>
  <c r="S67" i="6"/>
  <c r="R68" i="6"/>
  <c r="Q6" i="6"/>
  <c r="R5" i="6"/>
  <c r="T68" i="8" l="1"/>
  <c r="U67" i="8"/>
  <c r="B53" i="6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X5" i="8"/>
  <c r="W6" i="8"/>
  <c r="S68" i="6"/>
  <c r="T67" i="6"/>
  <c r="R6" i="6"/>
  <c r="S5" i="6"/>
  <c r="U68" i="8" l="1"/>
  <c r="V67" i="8"/>
  <c r="X6" i="8"/>
  <c r="Y5" i="8"/>
  <c r="S6" i="6"/>
  <c r="T5" i="6"/>
  <c r="T68" i="6"/>
  <c r="U67" i="6"/>
  <c r="W67" i="8" l="1"/>
  <c r="V68" i="8"/>
  <c r="Y6" i="8"/>
  <c r="Z5" i="8"/>
  <c r="U68" i="6"/>
  <c r="V67" i="6"/>
  <c r="T6" i="6"/>
  <c r="U5" i="6"/>
  <c r="X67" i="8" l="1"/>
  <c r="W68" i="8"/>
  <c r="Z6" i="8"/>
  <c r="AA5" i="8"/>
  <c r="U6" i="6"/>
  <c r="V5" i="6"/>
  <c r="W67" i="6"/>
  <c r="V68" i="6"/>
  <c r="X68" i="8" l="1"/>
  <c r="Y67" i="8"/>
  <c r="AB5" i="8"/>
  <c r="AA6" i="8"/>
  <c r="W68" i="6"/>
  <c r="X67" i="6"/>
  <c r="V6" i="6"/>
  <c r="W5" i="6"/>
  <c r="Y68" i="8" l="1"/>
  <c r="Z67" i="8"/>
  <c r="AC5" i="8"/>
  <c r="AB6" i="8"/>
  <c r="W6" i="6"/>
  <c r="X5" i="6"/>
  <c r="X68" i="6"/>
  <c r="Y67" i="6"/>
  <c r="AA67" i="8" l="1"/>
  <c r="Z68" i="8"/>
  <c r="AC6" i="8"/>
  <c r="AD5" i="8"/>
  <c r="Y68" i="6"/>
  <c r="Z67" i="6"/>
  <c r="Y5" i="6"/>
  <c r="X6" i="6"/>
  <c r="AA68" i="8" l="1"/>
  <c r="AB67" i="8"/>
  <c r="AD6" i="8"/>
  <c r="AE5" i="8"/>
  <c r="Y6" i="6"/>
  <c r="Z5" i="6"/>
  <c r="Z68" i="6"/>
  <c r="AA67" i="6"/>
  <c r="AB68" i="8" l="1"/>
  <c r="AC67" i="8"/>
  <c r="AE6" i="8"/>
  <c r="AF5" i="8"/>
  <c r="AA68" i="6"/>
  <c r="AB67" i="6"/>
  <c r="Z6" i="6"/>
  <c r="AA5" i="6"/>
  <c r="AC68" i="8" l="1"/>
  <c r="AD67" i="8"/>
  <c r="AF6" i="8"/>
  <c r="AG5" i="8"/>
  <c r="AA6" i="6"/>
  <c r="AB5" i="6"/>
  <c r="AB68" i="6"/>
  <c r="AC67" i="6"/>
  <c r="AD68" i="8" l="1"/>
  <c r="AE67" i="8"/>
  <c r="AG6" i="8"/>
  <c r="AH5" i="8"/>
  <c r="AC68" i="6"/>
  <c r="AD67" i="6"/>
  <c r="AB6" i="6"/>
  <c r="AC5" i="6"/>
  <c r="AE68" i="8" l="1"/>
  <c r="AF67" i="8"/>
  <c r="AI5" i="8"/>
  <c r="AH6" i="8"/>
  <c r="AD5" i="6"/>
  <c r="AC6" i="6"/>
  <c r="AD68" i="6"/>
  <c r="AE67" i="6"/>
  <c r="AF68" i="8" l="1"/>
  <c r="AG67" i="8"/>
  <c r="AI6" i="8"/>
  <c r="AJ5" i="8"/>
  <c r="AF67" i="6"/>
  <c r="AE68" i="6"/>
  <c r="AD6" i="6"/>
  <c r="AE5" i="6"/>
  <c r="AG68" i="8" l="1"/>
  <c r="AH67" i="8"/>
  <c r="AJ6" i="8"/>
  <c r="AK5" i="8"/>
  <c r="AE6" i="6"/>
  <c r="AF5" i="6"/>
  <c r="AF68" i="6"/>
  <c r="AG67" i="6"/>
  <c r="AI67" i="8" l="1"/>
  <c r="AH68" i="8"/>
  <c r="AK6" i="8"/>
  <c r="AL5" i="8"/>
  <c r="AG68" i="6"/>
  <c r="AH67" i="6"/>
  <c r="AG5" i="6"/>
  <c r="AF6" i="6"/>
  <c r="AI68" i="8" l="1"/>
  <c r="AJ67" i="8"/>
  <c r="AM5" i="8"/>
  <c r="AL6" i="8"/>
  <c r="AG6" i="6"/>
  <c r="AH5" i="6"/>
  <c r="AI67" i="6"/>
  <c r="AH68" i="6"/>
  <c r="AJ68" i="8" l="1"/>
  <c r="AK67" i="8"/>
  <c r="AN5" i="8"/>
  <c r="AM6" i="8"/>
  <c r="AI68" i="6"/>
  <c r="AJ67" i="6"/>
  <c r="AH6" i="6"/>
  <c r="AI5" i="6"/>
  <c r="AK68" i="8" l="1"/>
  <c r="AL67" i="8"/>
  <c r="AN6" i="8"/>
  <c r="AO5" i="8"/>
  <c r="AI6" i="6"/>
  <c r="AJ5" i="6"/>
  <c r="AJ68" i="6"/>
  <c r="AK67" i="6"/>
  <c r="AL68" i="8" l="1"/>
  <c r="AM67" i="8"/>
  <c r="AO6" i="8"/>
  <c r="AP5" i="8"/>
  <c r="AJ6" i="6"/>
  <c r="AK5" i="6"/>
  <c r="AK68" i="6"/>
  <c r="AL67" i="6"/>
  <c r="AN67" i="8" l="1"/>
  <c r="AM68" i="8"/>
  <c r="AP6" i="8"/>
  <c r="AQ5" i="8"/>
  <c r="AM67" i="6"/>
  <c r="AL68" i="6"/>
  <c r="AK6" i="6"/>
  <c r="AL5" i="6"/>
  <c r="AN68" i="8" l="1"/>
  <c r="AO67" i="8"/>
  <c r="AQ6" i="8"/>
  <c r="AR5" i="8"/>
  <c r="AL6" i="6"/>
  <c r="AM5" i="6"/>
  <c r="AN67" i="6"/>
  <c r="AM68" i="6"/>
  <c r="AO68" i="8" l="1"/>
  <c r="AP67" i="8"/>
  <c r="AS5" i="8"/>
  <c r="AR6" i="8"/>
  <c r="AN68" i="6"/>
  <c r="AO67" i="6"/>
  <c r="AM6" i="6"/>
  <c r="AN5" i="6"/>
  <c r="AP68" i="8" l="1"/>
  <c r="AQ67" i="8"/>
  <c r="AS6" i="8"/>
  <c r="AT5" i="8"/>
  <c r="AO5" i="6"/>
  <c r="AN6" i="6"/>
  <c r="AO68" i="6"/>
  <c r="AP67" i="6"/>
  <c r="AQ68" i="8" l="1"/>
  <c r="AR67" i="8"/>
  <c r="AT6" i="8"/>
  <c r="AU5" i="8"/>
  <c r="AP68" i="6"/>
  <c r="AQ67" i="6"/>
  <c r="AO6" i="6"/>
  <c r="AP5" i="6"/>
  <c r="AR68" i="8" l="1"/>
  <c r="AS67" i="8"/>
  <c r="AU6" i="8"/>
  <c r="AV5" i="8"/>
  <c r="AP6" i="6"/>
  <c r="AQ5" i="6"/>
  <c r="AQ68" i="6"/>
  <c r="AR67" i="6"/>
  <c r="AS68" i="8" l="1"/>
  <c r="AT67" i="8"/>
  <c r="AW5" i="8"/>
  <c r="AV6" i="8"/>
  <c r="AR68" i="6"/>
  <c r="AS67" i="6"/>
  <c r="AQ6" i="6"/>
  <c r="AR5" i="6"/>
  <c r="AT68" i="8" l="1"/>
  <c r="AU67" i="8"/>
  <c r="AW6" i="8"/>
  <c r="AX5" i="8"/>
  <c r="AR6" i="6"/>
  <c r="AS5" i="6"/>
  <c r="AS68" i="6"/>
  <c r="AT67" i="6"/>
  <c r="AU68" i="8" l="1"/>
  <c r="AV67" i="8"/>
  <c r="AY5" i="8"/>
  <c r="AX6" i="8"/>
  <c r="AT68" i="6"/>
  <c r="AU67" i="6"/>
  <c r="AT5" i="6"/>
  <c r="AS6" i="6"/>
  <c r="AV68" i="8" l="1"/>
  <c r="AW67" i="8"/>
  <c r="AY6" i="8"/>
  <c r="AZ5" i="8"/>
  <c r="AT6" i="6"/>
  <c r="AU5" i="6"/>
  <c r="AV67" i="6"/>
  <c r="AU68" i="6"/>
  <c r="AW68" i="8" l="1"/>
  <c r="AX67" i="8"/>
  <c r="AZ6" i="8"/>
  <c r="BA5" i="8"/>
  <c r="AV68" i="6"/>
  <c r="AW67" i="6"/>
  <c r="AU6" i="6"/>
  <c r="AV5" i="6"/>
  <c r="AY67" i="8" l="1"/>
  <c r="AX68" i="8"/>
  <c r="BA6" i="8"/>
  <c r="BB5" i="8"/>
  <c r="AW68" i="6"/>
  <c r="AX67" i="6"/>
  <c r="AW5" i="6"/>
  <c r="AV6" i="6"/>
  <c r="AZ67" i="8" l="1"/>
  <c r="AY68" i="8"/>
  <c r="BB6" i="8"/>
  <c r="BC5" i="8"/>
  <c r="AY67" i="6"/>
  <c r="AX68" i="6"/>
  <c r="AW6" i="6"/>
  <c r="AX5" i="6"/>
  <c r="AZ68" i="8" l="1"/>
  <c r="BA67" i="8"/>
  <c r="BD5" i="8"/>
  <c r="BC6" i="8"/>
  <c r="AY68" i="6"/>
  <c r="AZ67" i="6"/>
  <c r="AX6" i="6"/>
  <c r="AY5" i="6"/>
  <c r="BA68" i="8" l="1"/>
  <c r="BB67" i="8"/>
  <c r="BD6" i="8"/>
  <c r="BE5" i="8"/>
  <c r="AY6" i="6"/>
  <c r="AZ5" i="6"/>
  <c r="AZ68" i="6"/>
  <c r="BA67" i="6"/>
  <c r="BB68" i="8" l="1"/>
  <c r="BC67" i="8"/>
  <c r="BE6" i="8"/>
  <c r="BF5" i="8"/>
  <c r="AZ6" i="6"/>
  <c r="BA5" i="6"/>
  <c r="BA68" i="6"/>
  <c r="BB67" i="6"/>
  <c r="BD67" i="8" l="1"/>
  <c r="BC68" i="8"/>
  <c r="BF6" i="8"/>
  <c r="BG5" i="8"/>
  <c r="BC67" i="6"/>
  <c r="BB68" i="6"/>
  <c r="BB5" i="6"/>
  <c r="BA6" i="6"/>
  <c r="BD68" i="8" l="1"/>
  <c r="BE67" i="8"/>
  <c r="BH5" i="8"/>
  <c r="BG6" i="8"/>
  <c r="BB6" i="6"/>
  <c r="BC5" i="6"/>
  <c r="BD67" i="6"/>
  <c r="BC68" i="6"/>
  <c r="BE68" i="8" l="1"/>
  <c r="BF67" i="8"/>
  <c r="BI5" i="8"/>
  <c r="BH6" i="8"/>
  <c r="BD68" i="6"/>
  <c r="BE67" i="6"/>
  <c r="BC6" i="6"/>
  <c r="BD5" i="6"/>
  <c r="BG67" i="8" l="1"/>
  <c r="BF68" i="8"/>
  <c r="BI6" i="8"/>
  <c r="BJ5" i="8"/>
  <c r="BE5" i="6"/>
  <c r="BD6" i="6"/>
  <c r="BE68" i="6"/>
  <c r="BF67" i="6"/>
  <c r="BH67" i="8" l="1"/>
  <c r="BG68" i="8"/>
  <c r="BJ6" i="8"/>
  <c r="BK5" i="8"/>
  <c r="BF68" i="6"/>
  <c r="BG67" i="6"/>
  <c r="BE6" i="6"/>
  <c r="BF5" i="6"/>
  <c r="BH68" i="8" l="1"/>
  <c r="BI67" i="8"/>
  <c r="BK6" i="8"/>
  <c r="BL5" i="8"/>
  <c r="BF6" i="6"/>
  <c r="BG5" i="6"/>
  <c r="BG68" i="6"/>
  <c r="BH67" i="6"/>
  <c r="BI68" i="8" l="1"/>
  <c r="BJ67" i="8"/>
  <c r="BM5" i="8"/>
  <c r="BM6" i="8" s="1"/>
  <c r="BL6" i="8"/>
  <c r="BG6" i="6"/>
  <c r="BH5" i="6"/>
  <c r="BH68" i="6"/>
  <c r="BI67" i="6"/>
  <c r="BJ68" i="8" l="1"/>
  <c r="BK67" i="8"/>
  <c r="BI68" i="6"/>
  <c r="BJ67" i="6"/>
  <c r="BH6" i="6"/>
  <c r="BI5" i="6"/>
  <c r="BK68" i="8" l="1"/>
  <c r="BL67" i="8"/>
  <c r="BJ5" i="6"/>
  <c r="BI6" i="6"/>
  <c r="BJ68" i="6"/>
  <c r="BK67" i="6"/>
  <c r="BL68" i="8" l="1"/>
  <c r="BM67" i="8"/>
  <c r="BM68" i="8" s="1"/>
  <c r="BL67" i="6"/>
  <c r="BK68" i="6"/>
  <c r="BJ6" i="6"/>
  <c r="BK5" i="6"/>
  <c r="BK6" i="6" l="1"/>
  <c r="BL5" i="6"/>
  <c r="BL68" i="6"/>
  <c r="BM67" i="6"/>
  <c r="BM68" i="6" s="1"/>
  <c r="BM5" i="6" l="1"/>
  <c r="BM6" i="6" s="1"/>
  <c r="BL6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Hai</author>
  </authors>
  <commentList>
    <comment ref="B21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20/11/2020: Thứ 6
</t>
        </r>
      </text>
    </comment>
    <comment ref="B27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01/1/2021: Thứ 6
</t>
        </r>
      </text>
    </comment>
    <comment ref="B43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10/3 Âm lịch: Thứ 4 21/4/2021</t>
        </r>
      </text>
    </comment>
    <comment ref="B44" authorId="0" shapeId="0" xr:uid="{00000000-0006-0000-0000-000004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30/4/2021: Thứ 6
01/5/2021: Thứ 7</t>
        </r>
      </text>
    </comment>
    <comment ref="B45" authorId="0" shapeId="0" xr:uid="{00000000-0006-0000-0000-000005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03/5/2021: Thứ 2 nghỉ bù 01/5/2021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Hai</author>
  </authors>
  <commentList>
    <comment ref="M4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02/9: Thứ 4</t>
        </r>
      </text>
    </comment>
    <comment ref="X4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20/11/2020: Thứ 6
</t>
        </r>
      </text>
    </comment>
    <comment ref="AD4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01/1/2021: Thứ 6
</t>
        </r>
      </text>
    </comment>
    <comment ref="AT4" authorId="0" shapeId="0" xr:uid="{00000000-0006-0000-0300-000004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10/3 Âm lịch: Thứ 4 21/4/2021</t>
        </r>
      </text>
    </comment>
    <comment ref="AU4" authorId="0" shapeId="0" xr:uid="{00000000-0006-0000-0300-000005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30/4/2021: Thứ 6
01/5/2021: Thứ 7</t>
        </r>
      </text>
    </comment>
    <comment ref="AV4" authorId="0" shapeId="0" xr:uid="{00000000-0006-0000-0300-000006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03/5/2021: Thứ 2 nghỉ bù 01/5/2021
</t>
        </r>
      </text>
    </comment>
    <comment ref="X66" authorId="0" shapeId="0" xr:uid="{00000000-0006-0000-0300-000007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20/11/2020: Thứ 6
</t>
        </r>
      </text>
    </comment>
    <comment ref="AD66" authorId="0" shapeId="0" xr:uid="{00000000-0006-0000-0300-000008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01/1/2021: Thứ 6
</t>
        </r>
      </text>
    </comment>
    <comment ref="AT66" authorId="0" shapeId="0" xr:uid="{00000000-0006-0000-0300-000009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10/3 Âm lịch: Thứ 4 21/4/2021</t>
        </r>
      </text>
    </comment>
    <comment ref="AU66" authorId="0" shapeId="0" xr:uid="{00000000-0006-0000-0300-00000A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30/4/2021: Thứ 6
01/5/2021: Thứ 7</t>
        </r>
      </text>
    </comment>
    <comment ref="AV66" authorId="0" shapeId="0" xr:uid="{00000000-0006-0000-0300-00000B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03/5/2021: Thứ 2 nghỉ bù 01/5/2021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Hai</author>
  </authors>
  <commentList>
    <comment ref="M4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02/9: Thứ 4</t>
        </r>
      </text>
    </comment>
    <comment ref="X4" authorId="0" shapeId="0" xr:uid="{00000000-0006-0000-0400-000002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20/11/2020: Thứ 6
</t>
        </r>
      </text>
    </comment>
    <comment ref="AD4" authorId="0" shapeId="0" xr:uid="{00000000-0006-0000-0400-000003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01/1/2021: Thứ 6
</t>
        </r>
      </text>
    </comment>
    <comment ref="AT4" authorId="0" shapeId="0" xr:uid="{00000000-0006-0000-0400-000004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10/3 Âm lịch: Thứ 4 21/4/2021</t>
        </r>
      </text>
    </comment>
    <comment ref="AU4" authorId="0" shapeId="0" xr:uid="{00000000-0006-0000-0400-000005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30/4/2021: Thứ 6
01/5/2021: Thứ 7</t>
        </r>
      </text>
    </comment>
    <comment ref="AV4" authorId="0" shapeId="0" xr:uid="{00000000-0006-0000-0400-000006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03/5/2021: Thứ 2 nghỉ bù 01/5/2021
</t>
        </r>
      </text>
    </comment>
    <comment ref="X66" authorId="0" shapeId="0" xr:uid="{00000000-0006-0000-0400-000007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20/11/2020: Thứ 6
</t>
        </r>
      </text>
    </comment>
    <comment ref="AD66" authorId="0" shapeId="0" xr:uid="{00000000-0006-0000-0400-000008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01/1/2021: Thứ 6
</t>
        </r>
      </text>
    </comment>
    <comment ref="AT66" authorId="0" shapeId="0" xr:uid="{00000000-0006-0000-0400-000009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10/3 Âm lịch: Thứ 4 21/4/2021</t>
        </r>
      </text>
    </comment>
    <comment ref="AU66" authorId="0" shapeId="0" xr:uid="{00000000-0006-0000-0400-00000A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30/4/2021: Thứ 6
01/5/2021: Thứ 7</t>
        </r>
      </text>
    </comment>
    <comment ref="AV66" authorId="0" shapeId="0" xr:uid="{00000000-0006-0000-0400-00000B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03/5/2021: Thứ 2 nghỉ bù 01/5/2021
</t>
        </r>
      </text>
    </comment>
  </commentList>
</comments>
</file>

<file path=xl/sharedStrings.xml><?xml version="1.0" encoding="utf-8"?>
<sst xmlns="http://schemas.openxmlformats.org/spreadsheetml/2006/main" count="5660" uniqueCount="864">
  <si>
    <t>STT</t>
  </si>
  <si>
    <t>Trình độ/Hệ đào tạo</t>
  </si>
  <si>
    <t>Số SV</t>
  </si>
  <si>
    <t>Tuần thứ</t>
  </si>
  <si>
    <t>Lớp/Kế hoạch</t>
  </si>
  <si>
    <t>Xét tuyển NCS</t>
  </si>
  <si>
    <t>Kế hoạch học tập HPTS, HPBS</t>
  </si>
  <si>
    <t>Báo cáo kết quả và tiến độ LATS</t>
  </si>
  <si>
    <t>TIẾN SĨ</t>
  </si>
  <si>
    <t>Giao đề tài luận văn</t>
  </si>
  <si>
    <t>THẠC SĨ</t>
  </si>
  <si>
    <t xml:space="preserve"> ĐHCQ, CTTT K58
(NĂM THỨ 5)</t>
  </si>
  <si>
    <t>Xét giao TN</t>
  </si>
  <si>
    <t>#</t>
  </si>
  <si>
    <t>LỄ TỐT NGHIỆP VÀ TRAO BẰNG</t>
  </si>
  <si>
    <t>LỄ TN
ĐỢT 1</t>
  </si>
  <si>
    <t xml:space="preserve"> ĐHCQ VLVH
(NĂMTHỨ 5)</t>
  </si>
  <si>
    <t>Thái Nguyên 5QL (CUỐI TUẦN)</t>
  </si>
  <si>
    <t>Hội An 14C (TẬP TRUNG)</t>
  </si>
  <si>
    <t xml:space="preserve"> ĐHCQ, CTTT K59
(NĂM THỨ 4)</t>
  </si>
  <si>
    <t>H1</t>
  </si>
  <si>
    <t>*</t>
  </si>
  <si>
    <t>THỰC TẬP NGÀNH</t>
  </si>
  <si>
    <t>LỄ TN
ĐỢT 2</t>
  </si>
  <si>
    <t>H1.1</t>
  </si>
  <si>
    <t>H1.2</t>
  </si>
  <si>
    <t>H2.1</t>
  </si>
  <si>
    <t>H2</t>
  </si>
  <si>
    <t>HKH</t>
  </si>
  <si>
    <t>DP</t>
  </si>
  <si>
    <t>NGHỈ</t>
  </si>
  <si>
    <t>H1
Xét giao TN</t>
  </si>
  <si>
    <t>Sơn La 2N (CUỐI TUẦN)</t>
  </si>
  <si>
    <t>Ninh Thuận 25C1 (ĐỢT 1) (TẬP TRUNG)</t>
  </si>
  <si>
    <t>Ninh Thuận 25C2 (ĐỢT 2) (TẬP TRUNG)</t>
  </si>
  <si>
    <t xml:space="preserve"> ĐẠI HỌC VLVH
(NĂM THỨ 4)</t>
  </si>
  <si>
    <t>ÔN</t>
  </si>
  <si>
    <t>THI</t>
  </si>
  <si>
    <t xml:space="preserve"> ĐHCQ, CTTT, LT K60
(NĂM THỨ 3)</t>
  </si>
  <si>
    <t>H+T</t>
  </si>
  <si>
    <t>Ninh Thuận 26C2 (CUỐI TUẦN)</t>
  </si>
  <si>
    <t xml:space="preserve"> ĐHCQ, CTTT, LT K61
(NĂM THỨ 2)</t>
  </si>
  <si>
    <t>H1.3</t>
  </si>
  <si>
    <t>ÔN+THI</t>
  </si>
  <si>
    <t>H2.2</t>
  </si>
  <si>
    <t>H2.3</t>
  </si>
  <si>
    <t xml:space="preserve"> ĐẠI HỌC VLVH
(NĂM THỨ 2)</t>
  </si>
  <si>
    <t>Ninh Thuận 27C (TẬP TRUNG)</t>
  </si>
  <si>
    <t>Ninh Thuận 26C1 (TẬP TRUNG)</t>
  </si>
  <si>
    <t>Nghệ An 4C (ĐỢT 1) (CUỐI TUẦN)</t>
  </si>
  <si>
    <t>Phủ Lý 4C (ĐỢT 1) (CUỐI TUẦN)</t>
  </si>
  <si>
    <t>ĐẠI HỌC (Văn bằng 2):</t>
  </si>
  <si>
    <t>QS</t>
  </si>
  <si>
    <t>TS</t>
  </si>
  <si>
    <t>NHẬP HỌC</t>
  </si>
  <si>
    <t>ĐẦU KHÓA</t>
  </si>
  <si>
    <t>QB</t>
  </si>
  <si>
    <t>XT</t>
  </si>
  <si>
    <t>Quảng bá tuyển sinh</t>
  </si>
  <si>
    <t>Xét tuyển</t>
  </si>
  <si>
    <t>QUẢNG BÁ TUYỂN SINH</t>
  </si>
  <si>
    <t>ĐH VLVH
(NĂM THỨ 1)</t>
  </si>
  <si>
    <t>TS Đ2
2020</t>
  </si>
  <si>
    <t>TS Đ1
2021</t>
  </si>
  <si>
    <t>CHUẨN ĐẦU RA</t>
  </si>
  <si>
    <t>Tiếng Anh của Cao học</t>
  </si>
  <si>
    <t>Tiếng Anh của Đại học</t>
  </si>
  <si>
    <t>HỌC KỲ PHỤ, HỌC KỲ HÈ</t>
  </si>
  <si>
    <t>ĐK</t>
  </si>
  <si>
    <t xml:space="preserve"> ĐHCQ, CTTT, LT, VB2 K62
(NĂM THỨ 2)</t>
  </si>
  <si>
    <t>Nộp BC
Đ3-2020</t>
  </si>
  <si>
    <t>Nộp BC
(Đ4-2020)</t>
  </si>
  <si>
    <t>Nộp BC
Đ1-2021</t>
  </si>
  <si>
    <t>Báo cáo (Đợt 2-2021)</t>
  </si>
  <si>
    <t>Nộp BC
(Đ2-2021)</t>
  </si>
  <si>
    <t>S19-58CT</t>
  </si>
  <si>
    <t>S19-58C-TL</t>
  </si>
  <si>
    <t>S19-58CTN</t>
  </si>
  <si>
    <t>S19-58CX-D1</t>
  </si>
  <si>
    <t>S19-58CX-D2</t>
  </si>
  <si>
    <t>S19-58GT-Đ</t>
  </si>
  <si>
    <t>S19-58N-QH</t>
  </si>
  <si>
    <t>58B</t>
  </si>
  <si>
    <t>58C-ĐT</t>
  </si>
  <si>
    <t>58C-TĐ</t>
  </si>
  <si>
    <t>58C-TL1</t>
  </si>
  <si>
    <t>58C-TL2</t>
  </si>
  <si>
    <t>58CTN</t>
  </si>
  <si>
    <t>58CT1</t>
  </si>
  <si>
    <t>58CT2</t>
  </si>
  <si>
    <t>58CX-D1</t>
  </si>
  <si>
    <t>58CX-D2</t>
  </si>
  <si>
    <t>58CX-D3</t>
  </si>
  <si>
    <t>58CX-D4</t>
  </si>
  <si>
    <t>58CX-ĐKT</t>
  </si>
  <si>
    <t>58G</t>
  </si>
  <si>
    <t>58GT-C</t>
  </si>
  <si>
    <t>58GT-Đ</t>
  </si>
  <si>
    <t>58H</t>
  </si>
  <si>
    <t>58HT</t>
  </si>
  <si>
    <t>58K-PT1</t>
  </si>
  <si>
    <t>58K-PT2</t>
  </si>
  <si>
    <t>58K-QT</t>
  </si>
  <si>
    <t>58KT-DN1</t>
  </si>
  <si>
    <t>58KT-DN2</t>
  </si>
  <si>
    <t>58KT-DN3</t>
  </si>
  <si>
    <t>58KT-DN4</t>
  </si>
  <si>
    <t>58KTĐ-HTĐ1</t>
  </si>
  <si>
    <t>58KTĐ-HTĐ2</t>
  </si>
  <si>
    <t>58KTĐ-TĐH1</t>
  </si>
  <si>
    <t>58KTĐ-TĐH2</t>
  </si>
  <si>
    <t>58KTH-HC</t>
  </si>
  <si>
    <t>58K-TN</t>
  </si>
  <si>
    <t>58KT-XD</t>
  </si>
  <si>
    <t>58M-KTO1</t>
  </si>
  <si>
    <t>58M-KTO2</t>
  </si>
  <si>
    <t>58MT1</t>
  </si>
  <si>
    <t>58MT2</t>
  </si>
  <si>
    <t>58M-XD1</t>
  </si>
  <si>
    <t>58M-XD2</t>
  </si>
  <si>
    <t>58N-QL</t>
  </si>
  <si>
    <t>58N-TK</t>
  </si>
  <si>
    <t>58PM</t>
  </si>
  <si>
    <t>58QLXD1</t>
  </si>
  <si>
    <t>58QLXD2</t>
  </si>
  <si>
    <t>58QT-DN1</t>
  </si>
  <si>
    <t>58QT-DN2</t>
  </si>
  <si>
    <t>58QT-TH</t>
  </si>
  <si>
    <t>58TD-BD</t>
  </si>
  <si>
    <t>58TH1</t>
  </si>
  <si>
    <t>58TH2</t>
  </si>
  <si>
    <t>58TH3</t>
  </si>
  <si>
    <t>58TH4</t>
  </si>
  <si>
    <t>Lớp</t>
  </si>
  <si>
    <t>Sỹ số</t>
  </si>
  <si>
    <t>Khóa</t>
  </si>
  <si>
    <t>K58</t>
  </si>
  <si>
    <t>K59</t>
  </si>
  <si>
    <t>K60</t>
  </si>
  <si>
    <t>K61</t>
  </si>
  <si>
    <t>S20-59CT</t>
  </si>
  <si>
    <t>S20-59C-TL</t>
  </si>
  <si>
    <t>S20-59CTN</t>
  </si>
  <si>
    <t>S20-59CX-D</t>
  </si>
  <si>
    <t>S20-59GT-Đ</t>
  </si>
  <si>
    <t>S20-59KT</t>
  </si>
  <si>
    <t>S20-59TH1</t>
  </si>
  <si>
    <t>59CT</t>
  </si>
  <si>
    <t>59CTN</t>
  </si>
  <si>
    <t>59CX1</t>
  </si>
  <si>
    <t>59CX2</t>
  </si>
  <si>
    <t>59CX3</t>
  </si>
  <si>
    <t>59CX4</t>
  </si>
  <si>
    <t>59C1</t>
  </si>
  <si>
    <t>59C2</t>
  </si>
  <si>
    <t>59GT</t>
  </si>
  <si>
    <t>59H</t>
  </si>
  <si>
    <t>59HT</t>
  </si>
  <si>
    <t>59K-ĐT</t>
  </si>
  <si>
    <t>59K-PT</t>
  </si>
  <si>
    <t>59K-QT</t>
  </si>
  <si>
    <t>59KTD1</t>
  </si>
  <si>
    <t>59KTD2</t>
  </si>
  <si>
    <t>59KTD3</t>
  </si>
  <si>
    <t>59KTH</t>
  </si>
  <si>
    <t>59KT1</t>
  </si>
  <si>
    <t>59KT2</t>
  </si>
  <si>
    <t>59KT3</t>
  </si>
  <si>
    <t>59KT4</t>
  </si>
  <si>
    <t>59M-CNCT</t>
  </si>
  <si>
    <t>59M-KTO</t>
  </si>
  <si>
    <t>59MT1</t>
  </si>
  <si>
    <t>59M-XD</t>
  </si>
  <si>
    <t>59N</t>
  </si>
  <si>
    <t>59PM1</t>
  </si>
  <si>
    <t>59PM2</t>
  </si>
  <si>
    <t>59QLXD</t>
  </si>
  <si>
    <t>59QT-KDQT</t>
  </si>
  <si>
    <t>59QT-MAR</t>
  </si>
  <si>
    <t>59QT-TMĐT</t>
  </si>
  <si>
    <t>59TH1</t>
  </si>
  <si>
    <t>59TH2</t>
  </si>
  <si>
    <t>59TH3</t>
  </si>
  <si>
    <t>59V</t>
  </si>
  <si>
    <t>S21-60C</t>
  </si>
  <si>
    <t>S21-60CT</t>
  </si>
  <si>
    <t>S21-60CTN</t>
  </si>
  <si>
    <t>S21-60CX1</t>
  </si>
  <si>
    <t>S21-60CX2</t>
  </si>
  <si>
    <t>S21-60GT</t>
  </si>
  <si>
    <t>S21-60KT</t>
  </si>
  <si>
    <t>S21-60N</t>
  </si>
  <si>
    <t>S21-60QT1</t>
  </si>
  <si>
    <t>S21-60QT2</t>
  </si>
  <si>
    <t>S21-60TH1</t>
  </si>
  <si>
    <t>S21-60TH2</t>
  </si>
  <si>
    <t>60CĐT.NB</t>
  </si>
  <si>
    <t>60CĐT1</t>
  </si>
  <si>
    <t>60CĐT2</t>
  </si>
  <si>
    <t>60CK.NB1</t>
  </si>
  <si>
    <t>60CK.NB2</t>
  </si>
  <si>
    <t>60CK1</t>
  </si>
  <si>
    <t>60CK2</t>
  </si>
  <si>
    <t>60CK3</t>
  </si>
  <si>
    <t>60CK4</t>
  </si>
  <si>
    <t>60CK5</t>
  </si>
  <si>
    <t>60CT</t>
  </si>
  <si>
    <t>60CTM</t>
  </si>
  <si>
    <t>60CTM.NB</t>
  </si>
  <si>
    <t>60CTN</t>
  </si>
  <si>
    <t>60CX1</t>
  </si>
  <si>
    <t>60CX2</t>
  </si>
  <si>
    <t>60CX3</t>
  </si>
  <si>
    <t>60C1</t>
  </si>
  <si>
    <t>60C2</t>
  </si>
  <si>
    <t>60GT</t>
  </si>
  <si>
    <t>60H</t>
  </si>
  <si>
    <t>60HT</t>
  </si>
  <si>
    <t>60KT</t>
  </si>
  <si>
    <t>60KTĐ1</t>
  </si>
  <si>
    <t>60KTĐ2</t>
  </si>
  <si>
    <t>60KTH</t>
  </si>
  <si>
    <t>60KT1</t>
  </si>
  <si>
    <t>60KT2</t>
  </si>
  <si>
    <t>60KT3</t>
  </si>
  <si>
    <t>60KT4</t>
  </si>
  <si>
    <t>60KT5</t>
  </si>
  <si>
    <t>60K1</t>
  </si>
  <si>
    <t>60K2</t>
  </si>
  <si>
    <t>60MT</t>
  </si>
  <si>
    <t>60N</t>
  </si>
  <si>
    <t>60PM1</t>
  </si>
  <si>
    <t>60PM2</t>
  </si>
  <si>
    <t>60QLXD1</t>
  </si>
  <si>
    <t>60QLXD2</t>
  </si>
  <si>
    <t>60QT</t>
  </si>
  <si>
    <t>60QT1</t>
  </si>
  <si>
    <t>60QT2</t>
  </si>
  <si>
    <t>60QT3</t>
  </si>
  <si>
    <t>60SH</t>
  </si>
  <si>
    <t>60TĐH1</t>
  </si>
  <si>
    <t>60TĐH2</t>
  </si>
  <si>
    <t>60TH</t>
  </si>
  <si>
    <t>60TH1</t>
  </si>
  <si>
    <t>60TH2</t>
  </si>
  <si>
    <t>60TH3</t>
  </si>
  <si>
    <t>60TH4</t>
  </si>
  <si>
    <t>60TH5</t>
  </si>
  <si>
    <t>60V</t>
  </si>
  <si>
    <t>58CNK</t>
  </si>
  <si>
    <t>58NKN</t>
  </si>
  <si>
    <t>58NK</t>
  </si>
  <si>
    <t>59CNK</t>
  </si>
  <si>
    <t>59NKN</t>
  </si>
  <si>
    <t>59NK</t>
  </si>
  <si>
    <t>60CNK</t>
  </si>
  <si>
    <t>60NKN</t>
  </si>
  <si>
    <t>60NK</t>
  </si>
  <si>
    <t>60LT-CX</t>
  </si>
  <si>
    <t>60LT</t>
  </si>
  <si>
    <t>Cơ sở</t>
  </si>
  <si>
    <t>61C</t>
  </si>
  <si>
    <t>61CĐT.NB</t>
  </si>
  <si>
    <t>61CĐT1</t>
  </si>
  <si>
    <t>61CĐT2</t>
  </si>
  <si>
    <t>61CĐT3</t>
  </si>
  <si>
    <t>61CK.HQ</t>
  </si>
  <si>
    <t>61CK.NB</t>
  </si>
  <si>
    <t>61CK1</t>
  </si>
  <si>
    <t>61CK2</t>
  </si>
  <si>
    <t>61CT</t>
  </si>
  <si>
    <t>61CTM</t>
  </si>
  <si>
    <t>61CTN</t>
  </si>
  <si>
    <t>61CX</t>
  </si>
  <si>
    <t>61GT</t>
  </si>
  <si>
    <t>61H</t>
  </si>
  <si>
    <t>61HT</t>
  </si>
  <si>
    <t>61K1</t>
  </si>
  <si>
    <t>61K2</t>
  </si>
  <si>
    <t>61K3</t>
  </si>
  <si>
    <t>61KT</t>
  </si>
  <si>
    <t>61KT1</t>
  </si>
  <si>
    <t>61KT2</t>
  </si>
  <si>
    <t>61KT3</t>
  </si>
  <si>
    <t>61KT4</t>
  </si>
  <si>
    <t>61KT5</t>
  </si>
  <si>
    <t>61KTĐ1</t>
  </si>
  <si>
    <t>61KTĐ2</t>
  </si>
  <si>
    <t>61KTH</t>
  </si>
  <si>
    <t>61KTO</t>
  </si>
  <si>
    <t>61KTO.NB</t>
  </si>
  <si>
    <t>61KTO1</t>
  </si>
  <si>
    <t>61KTO2</t>
  </si>
  <si>
    <t>61KTO3</t>
  </si>
  <si>
    <t>61MT</t>
  </si>
  <si>
    <t>61N</t>
  </si>
  <si>
    <t>61NK</t>
  </si>
  <si>
    <t>61PM1</t>
  </si>
  <si>
    <t>61PM2</t>
  </si>
  <si>
    <t>61QLXD1</t>
  </si>
  <si>
    <t>61QLXD2</t>
  </si>
  <si>
    <t>61QT</t>
  </si>
  <si>
    <t>61QT1</t>
  </si>
  <si>
    <t>61QT2</t>
  </si>
  <si>
    <t>61QT3</t>
  </si>
  <si>
    <t>61QT4</t>
  </si>
  <si>
    <t>61SH</t>
  </si>
  <si>
    <t>61TĐH1</t>
  </si>
  <si>
    <t>61TĐH2</t>
  </si>
  <si>
    <t>61TĐH3</t>
  </si>
  <si>
    <t>61TĐH4</t>
  </si>
  <si>
    <t>61TH</t>
  </si>
  <si>
    <t>61TH1</t>
  </si>
  <si>
    <t>61TH2</t>
  </si>
  <si>
    <t>61TH3</t>
  </si>
  <si>
    <t>61TH4</t>
  </si>
  <si>
    <t>61TH5</t>
  </si>
  <si>
    <t>61TH6</t>
  </si>
  <si>
    <t>61TH-NB</t>
  </si>
  <si>
    <t>61V</t>
  </si>
  <si>
    <t>S22-61C</t>
  </si>
  <si>
    <t>S22-61CT</t>
  </si>
  <si>
    <t>S22-61CTN</t>
  </si>
  <si>
    <t>S22-61CX</t>
  </si>
  <si>
    <t>S22-61GT</t>
  </si>
  <si>
    <t>S22-61KT</t>
  </si>
  <si>
    <t>S22-61QT1</t>
  </si>
  <si>
    <t>S22-61QT2</t>
  </si>
  <si>
    <t>S22-61TH1</t>
  </si>
  <si>
    <t>S22-61TH2</t>
  </si>
  <si>
    <t>CS1</t>
  </si>
  <si>
    <t>CS2</t>
  </si>
  <si>
    <t>K+QT+KT</t>
  </si>
  <si>
    <t>HT+PM</t>
  </si>
  <si>
    <t>KẾ HOẠCH KHÁC</t>
  </si>
  <si>
    <t>ĐẠI HỌC (CƠ SỞ HN): KẾ HOẠCH MÔN BƠI CHÍNH KHÓA CHO K61</t>
  </si>
  <si>
    <t>TỔNG QUY MÔ ĐÀO TẠO TOÀN TRƯỜNG</t>
  </si>
  <si>
    <t>CHẤM HĐ</t>
  </si>
  <si>
    <r>
      <rPr>
        <b/>
        <sz val="11"/>
        <color theme="1"/>
        <rFont val="Calibri"/>
        <family val="2"/>
        <scheme val="minor"/>
      </rPr>
      <t xml:space="preserve">ĐẠI HỌC (CS HN VÀ PH MIỀN NAM): </t>
    </r>
    <r>
      <rPr>
        <sz val="11"/>
        <color theme="1"/>
        <rFont val="Calibri"/>
        <family val="2"/>
        <scheme val="minor"/>
      </rPr>
      <t>NHÓM ĐỦ ĐIỀU KIỆN THỰC HIỆN HPTN</t>
    </r>
  </si>
  <si>
    <r>
      <rPr>
        <b/>
        <sz val="11"/>
        <color theme="1"/>
        <rFont val="Calibri"/>
        <family val="2"/>
        <scheme val="minor"/>
      </rPr>
      <t xml:space="preserve">CTTT: </t>
    </r>
    <r>
      <rPr>
        <sz val="11"/>
        <color theme="1"/>
        <rFont val="Calibri"/>
        <family val="2"/>
        <scheme val="minor"/>
      </rPr>
      <t>NKN, CNK</t>
    </r>
  </si>
  <si>
    <r>
      <rPr>
        <b/>
        <sz val="11"/>
        <color theme="1"/>
        <rFont val="Calibri"/>
        <family val="2"/>
        <scheme val="minor"/>
      </rPr>
      <t>ĐẠI HỌC:</t>
    </r>
    <r>
      <rPr>
        <sz val="11"/>
        <color theme="1"/>
        <rFont val="Calibri"/>
        <family val="2"/>
        <scheme val="minor"/>
      </rPr>
      <t xml:space="preserve"> K, KT, QT</t>
    </r>
  </si>
  <si>
    <r>
      <rPr>
        <b/>
        <sz val="11"/>
        <color theme="1"/>
        <rFont val="Calibri"/>
        <family val="2"/>
        <scheme val="minor"/>
      </rPr>
      <t xml:space="preserve">ĐẠI HỌC: </t>
    </r>
    <r>
      <rPr>
        <sz val="11"/>
        <color theme="1"/>
        <rFont val="Calibri"/>
        <family val="2"/>
        <scheme val="minor"/>
      </rPr>
      <t>HT, PM</t>
    </r>
  </si>
  <si>
    <t>CH 27 - HN</t>
  </si>
  <si>
    <t>CH 27 - CS2/VĐTKHUDMT</t>
  </si>
  <si>
    <t>Hà Nội, ngày … tháng … năm 2020</t>
  </si>
  <si>
    <t>BỘ NÔNG NGHIỆP VÀ PHÁT TRIỂN NÔNG THÔN</t>
  </si>
  <si>
    <t>GHI CHÚ:</t>
  </si>
  <si>
    <t>Tuyển sinh</t>
  </si>
  <si>
    <t>Học kỳ 1</t>
  </si>
  <si>
    <t>Học kỳ 2</t>
  </si>
  <si>
    <r>
      <t>H2.</t>
    </r>
    <r>
      <rPr>
        <sz val="11"/>
        <color rgb="FFFF0000"/>
        <rFont val="Calibri"/>
        <family val="2"/>
        <scheme val="minor"/>
      </rPr>
      <t>x</t>
    </r>
  </si>
  <si>
    <r>
      <t xml:space="preserve">Giai đoạn </t>
    </r>
    <r>
      <rPr>
        <sz val="11"/>
        <color rgb="FFFF0000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 xml:space="preserve"> của Học kỳ 1</t>
    </r>
  </si>
  <si>
    <r>
      <t>H1.</t>
    </r>
    <r>
      <rPr>
        <sz val="11"/>
        <color rgb="FFFF0000"/>
        <rFont val="Calibri"/>
        <family val="2"/>
        <scheme val="minor"/>
      </rPr>
      <t>x</t>
    </r>
  </si>
  <si>
    <t>Thực hiện HPTN/LVTN</t>
  </si>
  <si>
    <t>- Ký hiệu viết tắt:</t>
  </si>
  <si>
    <t>Học và thi</t>
  </si>
  <si>
    <r>
      <t xml:space="preserve">Giai đoạn </t>
    </r>
    <r>
      <rPr>
        <sz val="11"/>
        <color rgb="FFFF0000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 xml:space="preserve"> của Học kỳ 2</t>
    </r>
  </si>
  <si>
    <t>Tổ chức đăng ký</t>
  </si>
  <si>
    <t>Tổ chức học kỳ GDQPAN</t>
  </si>
  <si>
    <t>H1
#</t>
  </si>
  <si>
    <r>
      <rPr>
        <sz val="11"/>
        <color rgb="FFFF0000"/>
        <rFont val="Calibri"/>
        <family val="2"/>
        <scheme val="minor"/>
      </rPr>
      <t xml:space="preserve">THI
</t>
    </r>
    <r>
      <rPr>
        <sz val="11"/>
        <color rgb="FF0070C0"/>
        <rFont val="Calibri"/>
        <family val="2"/>
        <scheme val="minor"/>
      </rPr>
      <t>BVTN</t>
    </r>
  </si>
  <si>
    <t>Nghỉ học</t>
  </si>
  <si>
    <t>Dự phòng</t>
  </si>
  <si>
    <t>Ôn thi tập trung</t>
  </si>
  <si>
    <t>Thi tập trung</t>
  </si>
  <si>
    <t>Tuần đầu khóa</t>
  </si>
  <si>
    <r>
      <rPr>
        <b/>
        <sz val="11"/>
        <color theme="1"/>
        <rFont val="Calibri"/>
        <family val="2"/>
        <scheme val="minor"/>
      </rPr>
      <t>ĐẠI HỌC:</t>
    </r>
    <r>
      <rPr>
        <sz val="11"/>
        <color theme="1"/>
        <rFont val="Calibri"/>
        <family val="2"/>
        <scheme val="minor"/>
      </rPr>
      <t xml:space="preserve"> C, CX, CT, GT, N, H, CTN, M, V, MT, KTH, B, QL, TĐBĐ, TH, KTĐ</t>
    </r>
  </si>
  <si>
    <r>
      <rPr>
        <b/>
        <sz val="11"/>
        <color theme="1"/>
        <rFont val="Calibri"/>
        <family val="2"/>
        <scheme val="minor"/>
      </rPr>
      <t>CTTT:</t>
    </r>
    <r>
      <rPr>
        <sz val="11"/>
        <color theme="1"/>
        <rFont val="Calibri"/>
        <family val="2"/>
        <scheme val="minor"/>
      </rPr>
      <t xml:space="preserve"> NKN, CNK</t>
    </r>
  </si>
  <si>
    <r>
      <rPr>
        <b/>
        <sz val="11"/>
        <color rgb="FFFF0000"/>
        <rFont val="Calibri"/>
        <family val="2"/>
        <scheme val="minor"/>
      </rPr>
      <t xml:space="preserve">ĐẠI HỌC (PHÂN HIỆU MIỀN NAM): </t>
    </r>
    <r>
      <rPr>
        <sz val="11"/>
        <color rgb="FFFF0000"/>
        <rFont val="Calibri"/>
        <family val="2"/>
        <scheme val="minor"/>
      </rPr>
      <t>C, CX, CT, GT, CTN, TH</t>
    </r>
  </si>
  <si>
    <r>
      <rPr>
        <b/>
        <sz val="11"/>
        <color rgb="FFFF0000"/>
        <rFont val="Calibri"/>
        <family val="2"/>
        <scheme val="minor"/>
      </rPr>
      <t>ĐẠI HỌC (PHÂN HIỆU MIỀN NAM):</t>
    </r>
    <r>
      <rPr>
        <sz val="11"/>
        <color rgb="FFFF0000"/>
        <rFont val="Calibri"/>
        <family val="2"/>
        <scheme val="minor"/>
      </rPr>
      <t xml:space="preserve"> KT</t>
    </r>
  </si>
  <si>
    <r>
      <rPr>
        <b/>
        <sz val="11"/>
        <color theme="1"/>
        <rFont val="Calibri"/>
        <family val="2"/>
        <scheme val="minor"/>
      </rPr>
      <t>ĐẠI HỌC (CS HN):</t>
    </r>
    <r>
      <rPr>
        <sz val="11"/>
        <color theme="1"/>
        <rFont val="Calibri"/>
        <family val="2"/>
        <scheme val="minor"/>
      </rPr>
      <t xml:space="preserve"> C, CX, CT, GT, N, CTN, H, MT, SH, KTH, V, CK, CTM, CĐT, KTĐ, TĐH, HT, PM, TH, KT, K, QLXD, QT</t>
    </r>
  </si>
  <si>
    <r>
      <rPr>
        <b/>
        <sz val="11"/>
        <color theme="1"/>
        <rFont val="Calibri"/>
        <family val="2"/>
        <scheme val="minor"/>
      </rPr>
      <t>LIÊN THÔNG:</t>
    </r>
    <r>
      <rPr>
        <sz val="11"/>
        <color theme="1"/>
        <rFont val="Calibri"/>
        <family val="2"/>
        <scheme val="minor"/>
      </rPr>
      <t xml:space="preserve"> 60LT-CX (CUỐI TUẦN)</t>
    </r>
  </si>
  <si>
    <r>
      <rPr>
        <b/>
        <sz val="11"/>
        <color rgb="FFFF0000"/>
        <rFont val="Calibri"/>
        <family val="2"/>
        <scheme val="minor"/>
      </rPr>
      <t>ĐẠI HỌC (PHÂN HIỆU MIỀN NAM):</t>
    </r>
    <r>
      <rPr>
        <sz val="11"/>
        <color rgb="FFFF0000"/>
        <rFont val="Calibri"/>
        <family val="2"/>
        <scheme val="minor"/>
      </rPr>
      <t xml:space="preserve"> C, CX, CT, GT, N, CTN, TH, KT</t>
    </r>
  </si>
  <si>
    <r>
      <rPr>
        <b/>
        <sz val="11"/>
        <color theme="1"/>
        <rFont val="Calibri"/>
        <family val="2"/>
        <scheme val="minor"/>
      </rPr>
      <t>ĐẠI HỌC (CS HN):</t>
    </r>
    <r>
      <rPr>
        <sz val="11"/>
        <color theme="1"/>
        <rFont val="Calibri"/>
        <family val="2"/>
        <scheme val="minor"/>
      </rPr>
      <t xml:space="preserve"> C, CX, CT, GT, N, CTN, H, V, MT, KTH, SH, TH, HT, PM, CK, CTM, KTO, CĐT, KTĐ, TĐH, K, KT, QT, QL,</t>
    </r>
  </si>
  <si>
    <r>
      <rPr>
        <b/>
        <sz val="11"/>
        <color theme="1"/>
        <rFont val="Calibri"/>
        <family val="2"/>
        <scheme val="minor"/>
      </rPr>
      <t>LIÊN THÔNG:</t>
    </r>
    <r>
      <rPr>
        <sz val="11"/>
        <color theme="1"/>
        <rFont val="Calibri"/>
        <family val="2"/>
        <scheme val="minor"/>
      </rPr>
      <t xml:space="preserve"> 61LT-C (CUỐI TUẦN)</t>
    </r>
  </si>
  <si>
    <r>
      <rPr>
        <b/>
        <sz val="11"/>
        <color theme="1"/>
        <rFont val="Calibri"/>
        <family val="2"/>
        <scheme val="minor"/>
      </rPr>
      <t xml:space="preserve">ĐẠI HỌC (CS HY): </t>
    </r>
    <r>
      <rPr>
        <sz val="11"/>
        <color theme="1"/>
        <rFont val="Calibri"/>
        <family val="2"/>
        <scheme val="minor"/>
      </rPr>
      <t>TH, KTO, QT, KT</t>
    </r>
  </si>
  <si>
    <r>
      <rPr>
        <b/>
        <sz val="11"/>
        <color rgb="FFFF0000"/>
        <rFont val="Calibri"/>
        <family val="2"/>
        <scheme val="minor"/>
      </rPr>
      <t xml:space="preserve">ĐẠI HỌC (PHÂN HIỆU MIỀN NAM): </t>
    </r>
    <r>
      <rPr>
        <sz val="11"/>
        <color rgb="FFFF0000"/>
        <rFont val="Calibri"/>
        <family val="2"/>
        <scheme val="minor"/>
      </rPr>
      <t>C, CX, CT, GT, N, CTN, TH, KT</t>
    </r>
  </si>
  <si>
    <r>
      <rPr>
        <b/>
        <sz val="11"/>
        <color theme="1"/>
        <rFont val="Calibri"/>
        <family val="2"/>
        <scheme val="minor"/>
      </rPr>
      <t xml:space="preserve">ĐẠI HỌC (CS HN): </t>
    </r>
    <r>
      <rPr>
        <sz val="11"/>
        <color theme="1"/>
        <rFont val="Calibri"/>
        <family val="2"/>
        <scheme val="minor"/>
      </rPr>
      <t xml:space="preserve">C, CX, CT, GT, QL, N, CTN, H, V, MT, KTH, SH, TH, HT, PM, TĐBĐ, CK, CTM, KTO, CĐT, KTĐ, TĐH, K, KT, QT </t>
    </r>
    <r>
      <rPr>
        <b/>
        <sz val="11"/>
        <color theme="1"/>
        <rFont val="Calibri"/>
        <family val="2"/>
        <scheme val="minor"/>
      </rPr>
      <t>(Nhóm 1)</t>
    </r>
  </si>
  <si>
    <r>
      <rPr>
        <b/>
        <sz val="11"/>
        <color theme="1"/>
        <rFont val="Calibri"/>
        <family val="2"/>
        <scheme val="minor"/>
      </rPr>
      <t xml:space="preserve">ĐẠI HỌC (CS HN): </t>
    </r>
    <r>
      <rPr>
        <sz val="11"/>
        <color theme="1"/>
        <rFont val="Calibri"/>
        <family val="2"/>
        <scheme val="minor"/>
      </rPr>
      <t>C, CX, CT, GT, QL, N, CTN, H, V, MT, KTH, SH, TH, HT, PM, TĐBĐ, CK, CTM, KTO, CĐT, KTĐ, TĐH, K, KT, QT</t>
    </r>
    <r>
      <rPr>
        <b/>
        <sz val="11"/>
        <color theme="1"/>
        <rFont val="Calibri"/>
        <family val="2"/>
        <scheme val="minor"/>
      </rPr>
      <t xml:space="preserve"> (Nhóm 2)</t>
    </r>
  </si>
  <si>
    <r>
      <rPr>
        <b/>
        <sz val="11"/>
        <color theme="1"/>
        <rFont val="Calibri"/>
        <family val="2"/>
        <scheme val="minor"/>
      </rPr>
      <t>ĐẠI HỌC (CS HN):</t>
    </r>
    <r>
      <rPr>
        <sz val="11"/>
        <color theme="1"/>
        <rFont val="Calibri"/>
        <family val="2"/>
        <scheme val="minor"/>
      </rPr>
      <t xml:space="preserve"> C, CX, CT, GT, QL, N, CTN, H, V, MT, KTH, SH, TH, HT, PM, TĐBĐ, CK, CTM, KTO, CĐT, KTĐ, TĐH, K, KT, QT</t>
    </r>
    <r>
      <rPr>
        <b/>
        <sz val="11"/>
        <color theme="1"/>
        <rFont val="Calibri"/>
        <family val="2"/>
        <scheme val="minor"/>
      </rPr>
      <t xml:space="preserve"> (Nhóm 3)</t>
    </r>
  </si>
  <si>
    <r>
      <rPr>
        <b/>
        <sz val="11"/>
        <color theme="1"/>
        <rFont val="Calibri"/>
        <family val="2"/>
        <scheme val="minor"/>
      </rPr>
      <t xml:space="preserve">ĐẠI HỌC (CS HN): </t>
    </r>
    <r>
      <rPr>
        <sz val="11"/>
        <color theme="1"/>
        <rFont val="Calibri"/>
        <family val="2"/>
        <scheme val="minor"/>
      </rPr>
      <t>C, CX, CT, GT, QL, N, CTN, H, V, MT, KTH, SH, TH, HT, PM, TĐBĐ, CK, CTM, KTO, CĐT, KTĐ, TĐH, K, KT, QT</t>
    </r>
    <r>
      <rPr>
        <b/>
        <sz val="11"/>
        <color theme="1"/>
        <rFont val="Calibri"/>
        <family val="2"/>
        <scheme val="minor"/>
      </rPr>
      <t xml:space="preserve"> (Nhóm 4)</t>
    </r>
  </si>
  <si>
    <r>
      <rPr>
        <b/>
        <sz val="11"/>
        <color theme="1"/>
        <rFont val="Calibri"/>
        <family val="2"/>
        <scheme val="minor"/>
      </rPr>
      <t>ĐẠI HỌC (CS HN):</t>
    </r>
    <r>
      <rPr>
        <sz val="11"/>
        <color theme="1"/>
        <rFont val="Calibri"/>
        <family val="2"/>
        <scheme val="minor"/>
      </rPr>
      <t xml:space="preserve"> C, CX, CT, GT, QL, N, CTN, H, V, MT, KTH, SH, TH, HT, PM, TĐBĐ, CK, CTM, KTO, CĐT, KTĐ, TĐH, K, KT, QT</t>
    </r>
    <r>
      <rPr>
        <b/>
        <sz val="11"/>
        <color theme="1"/>
        <rFont val="Calibri"/>
        <family val="2"/>
        <scheme val="minor"/>
      </rPr>
      <t xml:space="preserve"> (Nhóm 5)</t>
    </r>
  </si>
  <si>
    <r>
      <rPr>
        <b/>
        <sz val="11"/>
        <color theme="1"/>
        <rFont val="Calibri"/>
        <family val="2"/>
        <scheme val="minor"/>
      </rPr>
      <t xml:space="preserve">ĐẠI HỌC (CS HY): </t>
    </r>
    <r>
      <rPr>
        <sz val="11"/>
        <color theme="1"/>
        <rFont val="Calibri"/>
        <family val="2"/>
        <scheme val="minor"/>
      </rPr>
      <t>TH, QT, KT</t>
    </r>
  </si>
  <si>
    <r>
      <rPr>
        <b/>
        <sz val="11"/>
        <color rgb="FFFF0000"/>
        <rFont val="Calibri"/>
        <family val="2"/>
        <scheme val="minor"/>
      </rPr>
      <t xml:space="preserve">ĐẠI HỌC (PHÂN HIỆU MIỀN NAM): </t>
    </r>
    <r>
      <rPr>
        <sz val="11"/>
        <color rgb="FFFF0000"/>
        <rFont val="Calibri"/>
        <family val="2"/>
        <scheme val="minor"/>
      </rPr>
      <t>C, CX, CT, GT, N, CTN, TH, QT, KT</t>
    </r>
  </si>
  <si>
    <r>
      <rPr>
        <b/>
        <sz val="11"/>
        <color theme="1"/>
        <rFont val="Calibri"/>
        <family val="2"/>
        <scheme val="minor"/>
      </rPr>
      <t xml:space="preserve">LIÊN THÔNG: </t>
    </r>
    <r>
      <rPr>
        <sz val="11"/>
        <color theme="1"/>
        <rFont val="Calibri"/>
        <family val="2"/>
        <scheme val="minor"/>
      </rPr>
      <t>C, KT, QLXD, QT</t>
    </r>
  </si>
  <si>
    <r>
      <rPr>
        <b/>
        <sz val="11"/>
        <color theme="1"/>
        <rFont val="Calibri"/>
        <family val="2"/>
        <scheme val="minor"/>
      </rPr>
      <t>ĐẠI HỌC:</t>
    </r>
    <r>
      <rPr>
        <sz val="11"/>
        <color theme="1"/>
        <rFont val="Calibri"/>
        <family val="2"/>
        <scheme val="minor"/>
      </rPr>
      <t xml:space="preserve"> C, CTN, N, QLXD, TĐ-BĐ, KT</t>
    </r>
  </si>
  <si>
    <t>Thứ 2</t>
  </si>
  <si>
    <t>Chủ nhật</t>
  </si>
  <si>
    <t>Thứ 6</t>
  </si>
  <si>
    <t>31/08/2020</t>
  </si>
  <si>
    <t>04/09/2020</t>
  </si>
  <si>
    <t>06/09/2020</t>
  </si>
  <si>
    <t>07/09/2020</t>
  </si>
  <si>
    <t>11/09/2020</t>
  </si>
  <si>
    <t>13/09/2020</t>
  </si>
  <si>
    <t>14/09/2020</t>
  </si>
  <si>
    <t>18/09/2020</t>
  </si>
  <si>
    <t>20/09/2020</t>
  </si>
  <si>
    <t>21/09/2020</t>
  </si>
  <si>
    <t>25/09/2020</t>
  </si>
  <si>
    <t>27/09/2020</t>
  </si>
  <si>
    <t>28/09/2020</t>
  </si>
  <si>
    <t>02/10/2020</t>
  </si>
  <si>
    <t>04/10/2020</t>
  </si>
  <si>
    <t>05/10/2020</t>
  </si>
  <si>
    <t>09/10/2020</t>
  </si>
  <si>
    <t>11/10/2020</t>
  </si>
  <si>
    <t>12/10/2020</t>
  </si>
  <si>
    <t>16/10/2020</t>
  </si>
  <si>
    <t>18/10/2020</t>
  </si>
  <si>
    <t>19/10/2020</t>
  </si>
  <si>
    <t>23/10/2020</t>
  </si>
  <si>
    <t>25/10/2020</t>
  </si>
  <si>
    <t>26/10/2020</t>
  </si>
  <si>
    <t>30/10/2020</t>
  </si>
  <si>
    <t>01/11/2020</t>
  </si>
  <si>
    <t>02/11/2020</t>
  </si>
  <si>
    <t>06/11/2020</t>
  </si>
  <si>
    <t>08/11/2020</t>
  </si>
  <si>
    <t>09/11/2020</t>
  </si>
  <si>
    <t>13/11/2020</t>
  </si>
  <si>
    <t>15/11/2020</t>
  </si>
  <si>
    <t>16/11/2020</t>
  </si>
  <si>
    <t>20/11/2020</t>
  </si>
  <si>
    <t>22/11/2020</t>
  </si>
  <si>
    <t>23/11/2020</t>
  </si>
  <si>
    <t>27/11/2020</t>
  </si>
  <si>
    <t>29/11/2020</t>
  </si>
  <si>
    <t>30/11/2020</t>
  </si>
  <si>
    <t>04/12/2020</t>
  </si>
  <si>
    <t>06/12/2020</t>
  </si>
  <si>
    <t>07/12/2020</t>
  </si>
  <si>
    <t>11/12/2020</t>
  </si>
  <si>
    <t>13/12/2020</t>
  </si>
  <si>
    <t>14/12/2020</t>
  </si>
  <si>
    <t>18/12/2020</t>
  </si>
  <si>
    <t>20/12/2020</t>
  </si>
  <si>
    <t>21/12/2020</t>
  </si>
  <si>
    <t>25/12/2020</t>
  </si>
  <si>
    <t>27/12/2020</t>
  </si>
  <si>
    <t>28/12/2020</t>
  </si>
  <si>
    <t>01/01/2021</t>
  </si>
  <si>
    <t>03/01/2021</t>
  </si>
  <si>
    <t>04/01/2021</t>
  </si>
  <si>
    <t>08/01/2021</t>
  </si>
  <si>
    <t>10/01/2021</t>
  </si>
  <si>
    <t>11/01/2021</t>
  </si>
  <si>
    <t>15/01/2021</t>
  </si>
  <si>
    <t>17/01/2021</t>
  </si>
  <si>
    <t>18/01/2021</t>
  </si>
  <si>
    <t>22/01/2021</t>
  </si>
  <si>
    <t>24/01/2021</t>
  </si>
  <si>
    <t>25/01/2021</t>
  </si>
  <si>
    <t>29/01/2021</t>
  </si>
  <si>
    <t>31/01/2021</t>
  </si>
  <si>
    <t>01/02/2021</t>
  </si>
  <si>
    <t>05/02/2021</t>
  </si>
  <si>
    <t>07/02/2021</t>
  </si>
  <si>
    <t>08/02/2021</t>
  </si>
  <si>
    <t>12/02/2021</t>
  </si>
  <si>
    <t>14/02/2021</t>
  </si>
  <si>
    <t>15/02/2021</t>
  </si>
  <si>
    <t>19/02/2021</t>
  </si>
  <si>
    <t>21/02/2021</t>
  </si>
  <si>
    <t>22/02/2021</t>
  </si>
  <si>
    <t>26/02/2021</t>
  </si>
  <si>
    <t>28/02/2021</t>
  </si>
  <si>
    <t>01/03/2021</t>
  </si>
  <si>
    <t>05/03/2021</t>
  </si>
  <si>
    <t>07/03/2021</t>
  </si>
  <si>
    <t>08/03/2021</t>
  </si>
  <si>
    <t>12/03/2021</t>
  </si>
  <si>
    <t>14/03/2021</t>
  </si>
  <si>
    <t>15/03/2021</t>
  </si>
  <si>
    <t>19/03/2021</t>
  </si>
  <si>
    <t>21/03/2021</t>
  </si>
  <si>
    <t>22/03/2021</t>
  </si>
  <si>
    <t>26/03/2021</t>
  </si>
  <si>
    <t>28/03/2021</t>
  </si>
  <si>
    <t>29/03/2021</t>
  </si>
  <si>
    <t>02/04/2021</t>
  </si>
  <si>
    <t>04/04/2021</t>
  </si>
  <si>
    <t>05/04/2021</t>
  </si>
  <si>
    <t>09/04/2021</t>
  </si>
  <si>
    <t>11/04/2021</t>
  </si>
  <si>
    <t>12/04/2021</t>
  </si>
  <si>
    <t>16/04/2021</t>
  </si>
  <si>
    <t>18/04/2021</t>
  </si>
  <si>
    <t>19/04/2021</t>
  </si>
  <si>
    <t>23/04/2021</t>
  </si>
  <si>
    <t>25/04/2021</t>
  </si>
  <si>
    <t>26/04/2021</t>
  </si>
  <si>
    <t>30/04/2021</t>
  </si>
  <si>
    <t>02/05/2021</t>
  </si>
  <si>
    <t>03/05/2021</t>
  </si>
  <si>
    <t>07/05/2021</t>
  </si>
  <si>
    <t>09/05/2021</t>
  </si>
  <si>
    <t>10/05/2021</t>
  </si>
  <si>
    <t>14/05/2021</t>
  </si>
  <si>
    <t>16/05/2021</t>
  </si>
  <si>
    <t>17/05/2021</t>
  </si>
  <si>
    <t>21/05/2021</t>
  </si>
  <si>
    <t>23/05/2021</t>
  </si>
  <si>
    <t>24/05/2021</t>
  </si>
  <si>
    <t>28/05/2021</t>
  </si>
  <si>
    <t>30/05/2021</t>
  </si>
  <si>
    <t>31/05/2021</t>
  </si>
  <si>
    <t>04/06/2021</t>
  </si>
  <si>
    <t>06/06/2021</t>
  </si>
  <si>
    <t>07/06/2021</t>
  </si>
  <si>
    <t>11/06/2021</t>
  </si>
  <si>
    <t>13/06/2021</t>
  </si>
  <si>
    <t>14/06/2021</t>
  </si>
  <si>
    <t>18/06/2021</t>
  </si>
  <si>
    <t>20/06/2021</t>
  </si>
  <si>
    <t>21/06/2021</t>
  </si>
  <si>
    <t>25/06/2021</t>
  </si>
  <si>
    <t>27/06/2021</t>
  </si>
  <si>
    <t>28/06/2021</t>
  </si>
  <si>
    <t>02/07/2021</t>
  </si>
  <si>
    <t>04/07/2021</t>
  </si>
  <si>
    <t>05/07/2021</t>
  </si>
  <si>
    <t>09/07/2021</t>
  </si>
  <si>
    <t>11/07/2021</t>
  </si>
  <si>
    <t>12/07/2021</t>
  </si>
  <si>
    <t>16/07/2021</t>
  </si>
  <si>
    <t>18/07/2021</t>
  </si>
  <si>
    <t>19/07/2021</t>
  </si>
  <si>
    <t>23/07/2021</t>
  </si>
  <si>
    <t>25/07/2021</t>
  </si>
  <si>
    <t>26/07/2021</t>
  </si>
  <si>
    <t>30/07/2021</t>
  </si>
  <si>
    <t>01/08/2021</t>
  </si>
  <si>
    <t>02/08/2021</t>
  </si>
  <si>
    <t>06/08/2021</t>
  </si>
  <si>
    <t>08/08/2021</t>
  </si>
  <si>
    <t>09/08/2021</t>
  </si>
  <si>
    <t>13/08/2021</t>
  </si>
  <si>
    <t>15/08/2021</t>
  </si>
  <si>
    <t>16/08/2021</t>
  </si>
  <si>
    <t>20/08/2021</t>
  </si>
  <si>
    <t>22/08/2021</t>
  </si>
  <si>
    <t>23/08/2021</t>
  </si>
  <si>
    <t>27/08/2021</t>
  </si>
  <si>
    <t>29/08/2021</t>
  </si>
  <si>
    <t>30/08/2021</t>
  </si>
  <si>
    <t>03/09/2021</t>
  </si>
  <si>
    <t>05/09/2021</t>
  </si>
  <si>
    <t>TT</t>
  </si>
  <si>
    <t>TC2</t>
  </si>
  <si>
    <t>Đ&amp;HC</t>
  </si>
  <si>
    <t>QLDAXD</t>
  </si>
  <si>
    <t>KTQLKTCTT</t>
  </si>
  <si>
    <t>ĐMĐG</t>
  </si>
  <si>
    <t>ĐA ĐMĐG</t>
  </si>
  <si>
    <t>Thi lại L2, K8</t>
  </si>
  <si>
    <t>Thi lại L1, K9</t>
  </si>
  <si>
    <t>Thi lại L2, K9</t>
  </si>
  <si>
    <t>CTTHTTL + ĐA</t>
  </si>
  <si>
    <t>Cad</t>
  </si>
  <si>
    <t>Thiết kế đê</t>
  </si>
  <si>
    <t>DDTC + ĐA</t>
  </si>
  <si>
    <t>Thi lại K7</t>
  </si>
  <si>
    <t>MB</t>
  </si>
  <si>
    <t>ĐTM</t>
  </si>
  <si>
    <t>CTTHTTL</t>
  </si>
  <si>
    <t>ĐA CTTHTTL</t>
  </si>
  <si>
    <t>TC1</t>
  </si>
  <si>
    <t>TT KTTCXD</t>
  </si>
  <si>
    <t>TTTN</t>
  </si>
  <si>
    <t>Thi lại K8</t>
  </si>
  <si>
    <t>Thi lại K6</t>
  </si>
  <si>
    <t>GTCSTK</t>
  </si>
  <si>
    <t>KTNNN</t>
  </si>
  <si>
    <t>KTĐN</t>
  </si>
  <si>
    <t>ĐA KTĐN</t>
  </si>
  <si>
    <t>KTTHĐ</t>
  </si>
  <si>
    <t>ĐA KTTHĐ</t>
  </si>
  <si>
    <t>QLCT</t>
  </si>
  <si>
    <t>QLHTCTTL</t>
  </si>
  <si>
    <t>ĐA QLHTCT</t>
  </si>
  <si>
    <t>TKHTT</t>
  </si>
  <si>
    <t>QT&amp;QLCLN</t>
  </si>
  <si>
    <t>QLTHĐ</t>
  </si>
  <si>
    <t>THUD</t>
  </si>
  <si>
    <t>TTCN</t>
  </si>
  <si>
    <t>MB&amp;TB</t>
  </si>
  <si>
    <t>TC1+TC2</t>
  </si>
  <si>
    <t>TT TN</t>
  </si>
  <si>
    <t>GTCSTKCTT</t>
  </si>
  <si>
    <t>KCNBTCT + ĐA</t>
  </si>
  <si>
    <t>Thủy điện</t>
  </si>
  <si>
    <t>NMKTCĐ</t>
  </si>
  <si>
    <t>Đ&amp;HC +ĐA</t>
  </si>
  <si>
    <t>Thi lại K4</t>
  </si>
  <si>
    <t>CHKC 1+2</t>
  </si>
  <si>
    <t>NM+ĐA</t>
  </si>
  <si>
    <t>THỦY LỰC</t>
  </si>
  <si>
    <t>VLXD</t>
  </si>
  <si>
    <t>KCBTCT+ĐA</t>
  </si>
  <si>
    <t>Thi lại K5</t>
  </si>
  <si>
    <t>KTXD</t>
  </si>
  <si>
    <t>KCT+ĐA</t>
  </si>
  <si>
    <t>TVCT</t>
  </si>
  <si>
    <t>KCNBTCT</t>
  </si>
  <si>
    <t>KTNMĐ</t>
  </si>
  <si>
    <t>CHCS2</t>
  </si>
  <si>
    <t>CHCL</t>
  </si>
  <si>
    <t>DCCT</t>
  </si>
  <si>
    <t>SBVL1</t>
  </si>
  <si>
    <t>SBVL2</t>
  </si>
  <si>
    <t>CHĐ</t>
  </si>
  <si>
    <t>CHKC1</t>
  </si>
  <si>
    <t>CHKC2</t>
  </si>
  <si>
    <t>TLCT</t>
  </si>
  <si>
    <t>NM</t>
  </si>
  <si>
    <t>ĐANM</t>
  </si>
  <si>
    <t>KCBTCT</t>
  </si>
  <si>
    <t>ĐA KCBTCT</t>
  </si>
  <si>
    <t>TRƯỜNG ĐẠI HỌC THUỶ LỢI</t>
  </si>
  <si>
    <t>Năm</t>
  </si>
  <si>
    <t>Ngành</t>
  </si>
  <si>
    <t>Số
TC</t>
  </si>
  <si>
    <t>HK</t>
  </si>
  <si>
    <t>Thuộc tính</t>
  </si>
  <si>
    <t>Từ ngày</t>
  </si>
  <si>
    <t>Đến ngày</t>
  </si>
  <si>
    <t>Số tuần/ngày</t>
  </si>
  <si>
    <t>Bộ môn phụ trách</t>
  </si>
  <si>
    <t>Cuối tuần</t>
  </si>
  <si>
    <t>C</t>
  </si>
  <si>
    <t>thi</t>
  </si>
  <si>
    <t>AutoCad</t>
  </si>
  <si>
    <t>Xây dựng dân dụng và công nghiệp</t>
  </si>
  <si>
    <t>Công trình trên hệ thống thủy lợi</t>
  </si>
  <si>
    <t>Thủy công</t>
  </si>
  <si>
    <t>Đồ án công trình trên hệ thống thủy lợi</t>
  </si>
  <si>
    <t>Dẫn dòng thi công và công tác hố móng</t>
  </si>
  <si>
    <t>Công nghệ và quản lý xây dựng</t>
  </si>
  <si>
    <t>Đồ án dẫn dòng thi công và công tác hố móng</t>
  </si>
  <si>
    <t>Thiết kế đê và công trình bảo vệ bờ</t>
  </si>
  <si>
    <t>Thực tập cán bộ kỹ thuật trong kỹ thuật công trình</t>
  </si>
  <si>
    <t>QLXD</t>
  </si>
  <si>
    <t>PHÒNG ĐÀO TẠO</t>
  </si>
  <si>
    <t>BÁO GIẢNG NĂM HỌC 2020 - 2021 HỆ VỪA LÀM VỪA HỌC (THEO LỚP)</t>
  </si>
  <si>
    <t>Tổ chức học</t>
  </si>
  <si>
    <t>Hội An 14 C</t>
  </si>
  <si>
    <t>Thái Nguyên 5 QLXD</t>
  </si>
  <si>
    <t>Nghệ An 4</t>
  </si>
  <si>
    <t>Phủ Lý 4</t>
  </si>
  <si>
    <t>Quảng Ninh 2C+3C</t>
  </si>
  <si>
    <t>Sơn La 2N</t>
  </si>
  <si>
    <t>Ninh Thuận 25C1</t>
  </si>
  <si>
    <t>Ninh Thuận 25C2</t>
  </si>
  <si>
    <t>Ninh Thuận 26C1</t>
  </si>
  <si>
    <t>Ninh Thuận 26C2</t>
  </si>
  <si>
    <t>Ninh Thuận 27C</t>
  </si>
  <si>
    <t>Tập trung</t>
  </si>
  <si>
    <t>N</t>
  </si>
  <si>
    <t>Kế hoạch/Môn học</t>
  </si>
  <si>
    <t>BĐ</t>
  </si>
  <si>
    <t>KT</t>
  </si>
  <si>
    <t>06/07/2020</t>
  </si>
  <si>
    <t>10/07/2020</t>
  </si>
  <si>
    <t>12/07/2020</t>
  </si>
  <si>
    <t>13/07/2020</t>
  </si>
  <si>
    <t>17/07/2020</t>
  </si>
  <si>
    <t>19/07/2020</t>
  </si>
  <si>
    <t>20/07/2020</t>
  </si>
  <si>
    <t>24/07/2020</t>
  </si>
  <si>
    <t>26/07/2020</t>
  </si>
  <si>
    <t>27/07/2020</t>
  </si>
  <si>
    <t>31/07/2020</t>
  </si>
  <si>
    <t>02/08/2020</t>
  </si>
  <si>
    <t>03/08/2020</t>
  </si>
  <si>
    <t>07/08/2020</t>
  </si>
  <si>
    <t>09/08/2020</t>
  </si>
  <si>
    <t>10/08/2020</t>
  </si>
  <si>
    <t>14/08/2020</t>
  </si>
  <si>
    <t>16/08/2020</t>
  </si>
  <si>
    <t>17/08/2020</t>
  </si>
  <si>
    <t>21/08/2020</t>
  </si>
  <si>
    <t>23/08/2020</t>
  </si>
  <si>
    <t>24/08/2020</t>
  </si>
  <si>
    <t>28/08/2020</t>
  </si>
  <si>
    <t>30/08/2020</t>
  </si>
  <si>
    <t>Tuần</t>
  </si>
  <si>
    <t>Thi lại lần 2 học kỳ 8</t>
  </si>
  <si>
    <t>học+thi</t>
  </si>
  <si>
    <t>Thi lại lần 1 học kỳ 9</t>
  </si>
  <si>
    <t>Thi lại lần 2 học kỳ 9</t>
  </si>
  <si>
    <t>Báo cáo (đợt 4 năm 2020)</t>
  </si>
  <si>
    <t>CH 26 - Đợt 2-HN</t>
  </si>
  <si>
    <t>CH 26 - Đợt 2-CS2/VĐTKHUDMT</t>
  </si>
  <si>
    <t>KG</t>
  </si>
  <si>
    <t>Nộp ĐC</t>
  </si>
  <si>
    <t>BV ĐC</t>
  </si>
  <si>
    <t>Giao ĐT</t>
  </si>
  <si>
    <t>Bảo vệ luận văn</t>
  </si>
  <si>
    <t>Tại HN</t>
  </si>
  <si>
    <t>Tại
Phân hiệu MN</t>
  </si>
  <si>
    <t>Tuyển sinh khóa 28, 29</t>
  </si>
  <si>
    <t>Thi lại K1</t>
  </si>
  <si>
    <t xml:space="preserve">Giải tích hàm nhiều biến
NM ĐSTT </t>
  </si>
  <si>
    <t>KTCC Mác Lênin + CNXHKH</t>
  </si>
  <si>
    <t>Vật lý 1</t>
  </si>
  <si>
    <t>Đồ họa kỹ thuật 1+2</t>
  </si>
  <si>
    <t>Thi lại K2</t>
  </si>
  <si>
    <t>LSĐCSVN +TTHCM</t>
  </si>
  <si>
    <t>Vật lý 2</t>
  </si>
  <si>
    <t>Cơ học cơ sở 1</t>
  </si>
  <si>
    <t>PTVP + NMXSTK</t>
  </si>
  <si>
    <t>Trắc địa + TT</t>
  </si>
  <si>
    <t>Quảng Ninh 2C+3C (CUỐI TUẦN)</t>
  </si>
  <si>
    <t>Khai giảng và trao bằng (ThS, TS)</t>
  </si>
  <si>
    <t>TRƯỜNG ĐẠI HỌC THỦY LỢI</t>
  </si>
  <si>
    <t>Thi lại K3</t>
  </si>
  <si>
    <t>NGHỈ TẾT NGUYÊN ĐÁN NĂM TÂN SỬU TỪ THỨ BẢY NGÀY 06/2/2021 ĐẾN HẾT CHỦ NHẬT 21/2/2021
(TỨC NGÀY 25/12 NĂM CANH TÝ ĐẾN HẾT NGÀY 10/01 NĂM TÂN SỬU)</t>
  </si>
  <si>
    <t>TUYỂN SINH ĐHCQ</t>
  </si>
  <si>
    <t>XÉT TUYỂN ĐỢT 2</t>
  </si>
  <si>
    <r>
      <t>- Các ngày nghỉ trong năm học 2020-2021:</t>
    </r>
    <r>
      <rPr>
        <b/>
        <sz val="12"/>
        <color indexed="10"/>
        <rFont val="Calibri Light"/>
        <family val="2"/>
        <scheme val="major"/>
      </rPr>
      <t xml:space="preserve"> Khai giảng</t>
    </r>
    <r>
      <rPr>
        <b/>
        <sz val="12"/>
        <color rgb="FF0070C0"/>
        <rFont val="Calibri Light"/>
        <family val="2"/>
        <scheme val="major"/>
      </rPr>
      <t xml:space="preserve"> (dự kiến trong tuần từ 05-10/10)</t>
    </r>
    <r>
      <rPr>
        <b/>
        <sz val="12"/>
        <color indexed="10"/>
        <rFont val="Calibri Light"/>
        <family val="2"/>
        <scheme val="major"/>
      </rPr>
      <t xml:space="preserve">; Nhà giáo Việt Nam </t>
    </r>
    <r>
      <rPr>
        <b/>
        <sz val="12"/>
        <color rgb="FF0070C0"/>
        <rFont val="Calibri Light"/>
        <family val="2"/>
        <scheme val="major"/>
      </rPr>
      <t>(20/11 - Thứ 6)</t>
    </r>
    <r>
      <rPr>
        <b/>
        <sz val="12"/>
        <color indexed="10"/>
        <rFont val="Calibri Light"/>
        <family val="2"/>
        <scheme val="major"/>
      </rPr>
      <t xml:space="preserve">, Tết Dương lịch </t>
    </r>
    <r>
      <rPr>
        <b/>
        <sz val="12"/>
        <color indexed="30"/>
        <rFont val="Calibri Light"/>
        <family val="2"/>
        <scheme val="major"/>
      </rPr>
      <t>(01/01 - Thứ 6) nghỉ cả Thứ 7 và Chủ nhật liền kề</t>
    </r>
    <r>
      <rPr>
        <b/>
        <sz val="12"/>
        <color indexed="10"/>
        <rFont val="Calibri Light"/>
        <family val="2"/>
        <scheme val="major"/>
      </rPr>
      <t xml:space="preserve">; Giỗ tổ Hùng Vương 10/03 ÂL </t>
    </r>
    <r>
      <rPr>
        <b/>
        <sz val="12"/>
        <color indexed="30"/>
        <rFont val="Calibri Light"/>
        <family val="2"/>
        <scheme val="major"/>
      </rPr>
      <t>(21/4/2021 - Thứ Tư)</t>
    </r>
    <r>
      <rPr>
        <b/>
        <sz val="12"/>
        <color indexed="10"/>
        <rFont val="Calibri Light"/>
        <family val="2"/>
        <scheme val="major"/>
      </rPr>
      <t xml:space="preserve">; Giải phóng Miền nam </t>
    </r>
    <r>
      <rPr>
        <b/>
        <sz val="12"/>
        <color indexed="30"/>
        <rFont val="Calibri Light"/>
        <family val="2"/>
        <scheme val="major"/>
      </rPr>
      <t>(30/4 - Thứ 6) +</t>
    </r>
    <r>
      <rPr>
        <b/>
        <sz val="12"/>
        <color indexed="10"/>
        <rFont val="Calibri Light"/>
        <family val="2"/>
        <scheme val="major"/>
      </rPr>
      <t xml:space="preserve"> Quốc tế Lao động</t>
    </r>
    <r>
      <rPr>
        <b/>
        <sz val="12"/>
        <color indexed="30"/>
        <rFont val="Calibri Light"/>
        <family val="2"/>
        <scheme val="major"/>
      </rPr>
      <t xml:space="preserve"> (01/5 - Thứ 7) nghỉ cả Chủ nhật liền kề và Thứ Hai ngày 03/5/2021,</t>
    </r>
    <r>
      <rPr>
        <b/>
        <sz val="12"/>
        <color rgb="FFFF0000"/>
        <rFont val="Calibri Light"/>
        <family val="2"/>
        <scheme val="major"/>
      </rPr>
      <t xml:space="preserve"> Quốc khánh Việt Nam</t>
    </r>
    <r>
      <rPr>
        <b/>
        <sz val="12"/>
        <color indexed="30"/>
        <rFont val="Calibri Light"/>
        <family val="2"/>
        <scheme val="major"/>
      </rPr>
      <t xml:space="preserve"> (02/09/2021 - Thứ Hai)</t>
    </r>
    <r>
      <rPr>
        <b/>
        <sz val="12"/>
        <color indexed="62"/>
        <rFont val="Calibri Light"/>
        <family val="2"/>
        <scheme val="major"/>
      </rPr>
      <t xml:space="preserve">. </t>
    </r>
    <r>
      <rPr>
        <b/>
        <sz val="12"/>
        <color indexed="10"/>
        <rFont val="Calibri Light"/>
        <family val="2"/>
        <scheme val="major"/>
      </rPr>
      <t>Riêng ngày Học sinh - Sinh viên</t>
    </r>
    <r>
      <rPr>
        <b/>
        <sz val="12"/>
        <color rgb="FF0070C0"/>
        <rFont val="Calibri Light"/>
        <family val="2"/>
        <scheme val="major"/>
      </rPr>
      <t xml:space="preserve"> (09/01 - Thứ 7)</t>
    </r>
    <r>
      <rPr>
        <b/>
        <sz val="12"/>
        <color indexed="10"/>
        <rFont val="Calibri Light"/>
        <family val="2"/>
        <scheme val="major"/>
      </rPr>
      <t xml:space="preserve"> </t>
    </r>
    <r>
      <rPr>
        <b/>
        <sz val="12"/>
        <color theme="1"/>
        <rFont val="Calibri Light"/>
        <family val="2"/>
        <scheme val="major"/>
      </rPr>
      <t>không sắp xếp kế hoạch thi.</t>
    </r>
  </si>
  <si>
    <r>
      <rPr>
        <b/>
        <sz val="11"/>
        <color theme="1"/>
        <rFont val="Calibri"/>
        <family val="2"/>
        <scheme val="minor"/>
      </rPr>
      <t>ĐẠI HỌC (CS HN):</t>
    </r>
    <r>
      <rPr>
        <sz val="11"/>
        <color theme="1"/>
        <rFont val="Calibri"/>
        <family val="2"/>
        <scheme val="minor"/>
      </rPr>
      <t xml:space="preserve"> CÁC LỚP ĐÀO TẠO THEO CHƯƠNG TRÌNH ĐỊNH HƯỚNG</t>
    </r>
    <r>
      <rPr>
        <b/>
        <sz val="11"/>
        <color theme="1"/>
        <rFont val="Calibri"/>
        <family val="2"/>
        <scheme val="minor"/>
      </rPr>
      <t xml:space="preserve"> (Nhóm 6)</t>
    </r>
  </si>
  <si>
    <r>
      <rPr>
        <sz val="40"/>
        <color rgb="FFFF0000"/>
        <rFont val="Calibri"/>
        <family val="2"/>
        <scheme val="minor"/>
      </rPr>
      <t xml:space="preserve">KẾ HOẠCH ĐÀO TẠO TRƯỜNG ĐẠI HỌC THỦY LỢI NĂM HỌC 2020-2021
</t>
    </r>
    <r>
      <rPr>
        <sz val="25"/>
        <color rgb="FF0033CC"/>
        <rFont val="Calibri"/>
        <family val="2"/>
        <scheme val="minor"/>
      </rPr>
      <t>Ban hành kèm Quyết định số ….../QĐ-ĐHTL ngày ... tháng 06 năm 2020</t>
    </r>
  </si>
  <si>
    <t>KẾ HOẠCH ĐÀO TẠO TRƯỜNG ĐẠI HỌC THỦY LỢI NĂM HỌC 2020-2021</t>
  </si>
  <si>
    <t>Tại
PH MN</t>
  </si>
  <si>
    <t xml:space="preserve"> ĐH VLVH
(NĂMTHỨ 5)</t>
  </si>
  <si>
    <t xml:space="preserve"> ĐẠI HỌC VLVH
(NĂM THỨ 3)</t>
  </si>
  <si>
    <t xml:space="preserve"> ĐHCQ, CTTT,
LT K61
(NĂM THỨ 2)</t>
  </si>
  <si>
    <t xml:space="preserve"> ĐHCQ, CTTT,
LT K60
(NĂM THỨ 3)</t>
  </si>
  <si>
    <t>Nộp BC
Đ2-2021</t>
  </si>
  <si>
    <t>Nộp BC
Đ4-2020</t>
  </si>
  <si>
    <t xml:space="preserve"> ĐHCQ, CTTT, LT, VB2 K62
(NĂM THỨ 1)</t>
  </si>
  <si>
    <t>XÉT TUYỂN</t>
  </si>
  <si>
    <t>Tiền Giang 3C (CUỐI TUẦN)</t>
  </si>
  <si>
    <t>TĐ</t>
  </si>
  <si>
    <t>Nhập môn</t>
  </si>
  <si>
    <t>ĐA KCNBTCT</t>
  </si>
  <si>
    <t>TKĐ</t>
  </si>
  <si>
    <t>XÉT TUYỂN ĐỢT BỔ SUNG</t>
  </si>
  <si>
    <t>CH 26 - Đợt 2-PHMN/VĐTKHUDMT</t>
  </si>
  <si>
    <t>CH 27 - PHMN/VĐTKHUDMT</t>
  </si>
  <si>
    <t>Kỹ thuật xây dựng</t>
  </si>
  <si>
    <t>Hệ</t>
  </si>
  <si>
    <t>CTTT</t>
  </si>
  <si>
    <t>61LT</t>
  </si>
  <si>
    <t>K61LT</t>
  </si>
  <si>
    <t>LT</t>
  </si>
  <si>
    <t>K60LT</t>
  </si>
  <si>
    <t>ĐHCQ</t>
  </si>
  <si>
    <t>62C</t>
  </si>
  <si>
    <t>Kỹ thuật xây dựng công trình thủy</t>
  </si>
  <si>
    <t>K62</t>
  </si>
  <si>
    <t>62CX</t>
  </si>
  <si>
    <t>62CT</t>
  </si>
  <si>
    <t>Công nghệ kỹ thuật xây dựng</t>
  </si>
  <si>
    <t>62GT</t>
  </si>
  <si>
    <t>Kỹ thuật xây dựng công trình giao thông</t>
  </si>
  <si>
    <t>62QLXD</t>
  </si>
  <si>
    <t>Quản lý xây dựng</t>
  </si>
  <si>
    <t>62N</t>
  </si>
  <si>
    <t>Kỹ thuật tài nguyên nước</t>
  </si>
  <si>
    <t>Phố Hiến</t>
  </si>
  <si>
    <t>62CTN</t>
  </si>
  <si>
    <t>Kỹ thuật cấp thoát nước</t>
  </si>
  <si>
    <t>Kỹ thuật cơ sở hạ tầng</t>
  </si>
  <si>
    <t>Thủy văn học</t>
  </si>
  <si>
    <t>Kỹ thuật môi trường</t>
  </si>
  <si>
    <t>Kỹ thuật hóa học</t>
  </si>
  <si>
    <t>Công nghệ sinh học</t>
  </si>
  <si>
    <t>62H</t>
  </si>
  <si>
    <t>62V</t>
  </si>
  <si>
    <t>62MT</t>
  </si>
  <si>
    <t>62KTH</t>
  </si>
  <si>
    <t>62SH</t>
  </si>
  <si>
    <t>Kỹ thuật ô tô</t>
  </si>
  <si>
    <t>Kỹ thuật cơ điện tử</t>
  </si>
  <si>
    <t>Kỹ thuật điện</t>
  </si>
  <si>
    <t>Kinh tế</t>
  </si>
  <si>
    <t>Kế toán</t>
  </si>
  <si>
    <t>Quản trị kinh doanh</t>
  </si>
  <si>
    <t>Kỹ thuật xây dựng (CTTT)</t>
  </si>
  <si>
    <t>Kỹ thuật tài nguyên nước (CTTT)</t>
  </si>
  <si>
    <t>62TH</t>
  </si>
  <si>
    <t>62CK</t>
  </si>
  <si>
    <t>62KTO</t>
  </si>
  <si>
    <t>62CĐT</t>
  </si>
  <si>
    <t>62TĐH</t>
  </si>
  <si>
    <t>Kỹ thuật điều khiển và tự động hóa</t>
  </si>
  <si>
    <t>62KTĐ</t>
  </si>
  <si>
    <t>62K</t>
  </si>
  <si>
    <t>62KT</t>
  </si>
  <si>
    <t>62QT</t>
  </si>
  <si>
    <t>62CNK</t>
  </si>
  <si>
    <t>62NKN</t>
  </si>
  <si>
    <t>62NK</t>
  </si>
  <si>
    <t>S23-62C</t>
  </si>
  <si>
    <t>S23-62CX</t>
  </si>
  <si>
    <t>S23-62CT</t>
  </si>
  <si>
    <t>S23-62GT</t>
  </si>
  <si>
    <t>S23-62N</t>
  </si>
  <si>
    <t>Công nghệ thông tin</t>
  </si>
  <si>
    <t>S23-62CTN</t>
  </si>
  <si>
    <t>S23-62KT</t>
  </si>
  <si>
    <t>S23-62QT</t>
  </si>
  <si>
    <t>S23-62TH</t>
  </si>
  <si>
    <t>62TH.PH</t>
  </si>
  <si>
    <t>62KT.PH</t>
  </si>
  <si>
    <t>62QT.PH</t>
  </si>
  <si>
    <t>Công nghệ chế tạo máy</t>
  </si>
  <si>
    <t>Kỹ thuật trắc địa - bản đồ</t>
  </si>
  <si>
    <t>Hệ thống thông tin</t>
  </si>
  <si>
    <t>Kỹ thuật xây dựng công trình biển</t>
  </si>
  <si>
    <t>Kỹ thuật cơ khí</t>
  </si>
  <si>
    <t>Kỹ thuật phần mềm</t>
  </si>
  <si>
    <t>61NKN</t>
  </si>
  <si>
    <t>61CNK</t>
  </si>
  <si>
    <t>Thời gian đào tạo (năm)</t>
  </si>
  <si>
    <t>NGHỈ TẾT NGUYÊN ĐÁN TỪ THỨ BẢY NGÀY 06/2/2021 (RIÊNG VỚI PHÂN HIỆU MIỀN NAM LÀ TỪ THỨ 7 30/1/2021) ĐẾN HẾT CHỦ NHẬT 21/2/2021
TỨC NGÀY 25/12 NĂM CANH TÝ (RIÊNG VỚI PHÂN HIỆU MIỀN NAM LÀ TỪ 18/12 NĂM CANH TÝ) ĐẾN HẾT NGÀY 10/01 NĂM TÂN SỬU</t>
  </si>
  <si>
    <t>HỌC GIÁO DỤC THỂ CHẤT</t>
  </si>
  <si>
    <r>
      <t>- Các ngày nghỉ trong năm học 2020-2021:</t>
    </r>
    <r>
      <rPr>
        <b/>
        <sz val="12"/>
        <color indexed="10"/>
        <rFont val="Calibri Light"/>
        <family val="2"/>
        <scheme val="major"/>
      </rPr>
      <t xml:space="preserve"> Khai giảng</t>
    </r>
    <r>
      <rPr>
        <b/>
        <sz val="12"/>
        <color rgb="FF0070C0"/>
        <rFont val="Calibri Light"/>
        <family val="2"/>
        <scheme val="major"/>
      </rPr>
      <t xml:space="preserve"> (dự kiến ngày 09/10/2020)</t>
    </r>
    <r>
      <rPr>
        <b/>
        <sz val="12"/>
        <color indexed="10"/>
        <rFont val="Calibri Light"/>
        <family val="2"/>
        <scheme val="major"/>
      </rPr>
      <t xml:space="preserve">; Nhà giáo Việt Nam </t>
    </r>
    <r>
      <rPr>
        <b/>
        <sz val="12"/>
        <color rgb="FF0070C0"/>
        <rFont val="Calibri Light"/>
        <family val="2"/>
        <scheme val="major"/>
      </rPr>
      <t>(20/11 - Thứ 6)</t>
    </r>
    <r>
      <rPr>
        <b/>
        <sz val="12"/>
        <color indexed="10"/>
        <rFont val="Calibri Light"/>
        <family val="2"/>
        <scheme val="major"/>
      </rPr>
      <t xml:space="preserve">, Tết Dương lịch </t>
    </r>
    <r>
      <rPr>
        <b/>
        <sz val="12"/>
        <color indexed="30"/>
        <rFont val="Calibri Light"/>
        <family val="2"/>
        <scheme val="major"/>
      </rPr>
      <t>(01/01 - Thứ 6) nghỉ cả Thứ 7 và Chủ nhật liền kề</t>
    </r>
    <r>
      <rPr>
        <b/>
        <sz val="12"/>
        <color indexed="10"/>
        <rFont val="Calibri Light"/>
        <family val="2"/>
        <scheme val="major"/>
      </rPr>
      <t xml:space="preserve">; Giỗ tổ Hùng Vương 10/03 ÂL </t>
    </r>
    <r>
      <rPr>
        <b/>
        <sz val="12"/>
        <color indexed="30"/>
        <rFont val="Calibri Light"/>
        <family val="2"/>
        <scheme val="major"/>
      </rPr>
      <t>(21/4/2021 - Thứ Tư)</t>
    </r>
    <r>
      <rPr>
        <b/>
        <sz val="12"/>
        <color indexed="10"/>
        <rFont val="Calibri Light"/>
        <family val="2"/>
        <scheme val="major"/>
      </rPr>
      <t xml:space="preserve">; Giải phóng Miền nam </t>
    </r>
    <r>
      <rPr>
        <b/>
        <sz val="12"/>
        <color indexed="30"/>
        <rFont val="Calibri Light"/>
        <family val="2"/>
        <scheme val="major"/>
      </rPr>
      <t>(30/4 - Thứ 6) +</t>
    </r>
    <r>
      <rPr>
        <b/>
        <sz val="12"/>
        <color indexed="10"/>
        <rFont val="Calibri Light"/>
        <family val="2"/>
        <scheme val="major"/>
      </rPr>
      <t xml:space="preserve"> Quốc tế Lao động</t>
    </r>
    <r>
      <rPr>
        <b/>
        <sz val="12"/>
        <color indexed="30"/>
        <rFont val="Calibri Light"/>
        <family val="2"/>
        <scheme val="major"/>
      </rPr>
      <t xml:space="preserve"> (01/5 - Thứ 7) nghỉ cả Chủ nhật liền kề và Thứ Hai ngày 03/5/2021,</t>
    </r>
    <r>
      <rPr>
        <b/>
        <sz val="12"/>
        <color rgb="FFFF0000"/>
        <rFont val="Calibri Light"/>
        <family val="2"/>
        <scheme val="major"/>
      </rPr>
      <t xml:space="preserve"> Quốc khánh Việt Nam</t>
    </r>
    <r>
      <rPr>
        <b/>
        <sz val="12"/>
        <color indexed="30"/>
        <rFont val="Calibri Light"/>
        <family val="2"/>
        <scheme val="major"/>
      </rPr>
      <t xml:space="preserve"> (02/09/2021 - Thứ Hai)</t>
    </r>
    <r>
      <rPr>
        <b/>
        <sz val="12"/>
        <color indexed="62"/>
        <rFont val="Calibri Light"/>
        <family val="2"/>
        <scheme val="major"/>
      </rPr>
      <t xml:space="preserve">. </t>
    </r>
    <r>
      <rPr>
        <b/>
        <sz val="12"/>
        <color indexed="10"/>
        <rFont val="Calibri Light"/>
        <family val="2"/>
        <scheme val="major"/>
      </rPr>
      <t>Riêng ngày Học sinh - Sinh viên</t>
    </r>
    <r>
      <rPr>
        <b/>
        <sz val="12"/>
        <color rgb="FF0070C0"/>
        <rFont val="Calibri Light"/>
        <family val="2"/>
        <scheme val="major"/>
      </rPr>
      <t xml:space="preserve"> (09/01 - Thứ 7)</t>
    </r>
    <r>
      <rPr>
        <b/>
        <sz val="12"/>
        <color indexed="10"/>
        <rFont val="Calibri Light"/>
        <family val="2"/>
        <scheme val="major"/>
      </rPr>
      <t xml:space="preserve"> </t>
    </r>
    <r>
      <rPr>
        <b/>
        <sz val="12"/>
        <color theme="1"/>
        <rFont val="Calibri Light"/>
        <family val="2"/>
        <scheme val="major"/>
      </rPr>
      <t>không sắp xếp kế hoạch thi.</t>
    </r>
  </si>
  <si>
    <t>LỄ TN</t>
  </si>
  <si>
    <t>HIỆU TRƯỞNG</t>
  </si>
  <si>
    <t>GS. TS. Trịnh Minh Thụ</t>
  </si>
  <si>
    <t>Quy mô</t>
  </si>
  <si>
    <t>LIÊN THÔNG VÀ VĂN BẰNG 2</t>
  </si>
  <si>
    <t>Trình độ/
Hệ đào tạo</t>
  </si>
  <si>
    <t>Đối tượng/Kế hoạch</t>
  </si>
  <si>
    <r>
      <rPr>
        <b/>
        <sz val="11"/>
        <color theme="1"/>
        <rFont val="Calibri Light"/>
        <family val="2"/>
        <scheme val="major"/>
      </rPr>
      <t xml:space="preserve">ĐẠI HỌC (CS HN VÀ PH MIỀN NAM): </t>
    </r>
    <r>
      <rPr>
        <sz val="11"/>
        <color theme="1"/>
        <rFont val="Calibri Light"/>
        <family val="2"/>
        <scheme val="major"/>
      </rPr>
      <t>NHÓM ĐỦ ĐIỀU KIỆN THỰC HIỆN HPTN</t>
    </r>
  </si>
  <si>
    <r>
      <rPr>
        <b/>
        <sz val="11"/>
        <color theme="1"/>
        <rFont val="Calibri Light"/>
        <family val="2"/>
        <scheme val="major"/>
      </rPr>
      <t xml:space="preserve">CTTT: </t>
    </r>
    <r>
      <rPr>
        <sz val="11"/>
        <color theme="1"/>
        <rFont val="Calibri Light"/>
        <family val="2"/>
        <scheme val="major"/>
      </rPr>
      <t>NKN, CNK</t>
    </r>
  </si>
  <si>
    <r>
      <t xml:space="preserve">H1
</t>
    </r>
    <r>
      <rPr>
        <sz val="11"/>
        <color rgb="FFFF0000"/>
        <rFont val="Calibri Light"/>
        <family val="2"/>
        <scheme val="major"/>
      </rPr>
      <t>Xét giao TN</t>
    </r>
  </si>
  <si>
    <r>
      <rPr>
        <b/>
        <sz val="11"/>
        <color theme="1"/>
        <rFont val="Calibri Light"/>
        <family val="2"/>
        <scheme val="major"/>
      </rPr>
      <t>ĐẠI HỌC:</t>
    </r>
    <r>
      <rPr>
        <sz val="11"/>
        <color theme="1"/>
        <rFont val="Calibri Light"/>
        <family val="2"/>
        <scheme val="major"/>
      </rPr>
      <t xml:space="preserve"> K, KT, QT</t>
    </r>
  </si>
  <si>
    <r>
      <rPr>
        <b/>
        <sz val="11"/>
        <color theme="1"/>
        <rFont val="Calibri Light"/>
        <family val="2"/>
        <scheme val="major"/>
      </rPr>
      <t xml:space="preserve">ĐẠI HỌC: </t>
    </r>
    <r>
      <rPr>
        <sz val="11"/>
        <color theme="1"/>
        <rFont val="Calibri Light"/>
        <family val="2"/>
        <scheme val="major"/>
      </rPr>
      <t>HT, PM</t>
    </r>
  </si>
  <si>
    <r>
      <rPr>
        <b/>
        <sz val="11"/>
        <color theme="1"/>
        <rFont val="Calibri Light"/>
        <family val="2"/>
        <scheme val="major"/>
      </rPr>
      <t>ĐẠI HỌC:</t>
    </r>
    <r>
      <rPr>
        <sz val="11"/>
        <color theme="1"/>
        <rFont val="Calibri Light"/>
        <family val="2"/>
        <scheme val="major"/>
      </rPr>
      <t xml:space="preserve"> C, CX, CT, GT, N, H, CTN, M, V, MT, KTH, B, QL, TĐBĐ, TH, KTĐ</t>
    </r>
  </si>
  <si>
    <r>
      <rPr>
        <b/>
        <sz val="11"/>
        <color theme="1"/>
        <rFont val="Calibri Light"/>
        <family val="2"/>
        <scheme val="major"/>
      </rPr>
      <t>CTTT:</t>
    </r>
    <r>
      <rPr>
        <sz val="11"/>
        <color theme="1"/>
        <rFont val="Calibri Light"/>
        <family val="2"/>
        <scheme val="major"/>
      </rPr>
      <t xml:space="preserve"> NKN, CNK</t>
    </r>
  </si>
  <si>
    <r>
      <rPr>
        <b/>
        <sz val="11"/>
        <color rgb="FFFF0000"/>
        <rFont val="Calibri Light"/>
        <family val="2"/>
        <scheme val="major"/>
      </rPr>
      <t xml:space="preserve">ĐẠI HỌC (PHÂN HIỆU MIỀN NAM): </t>
    </r>
    <r>
      <rPr>
        <sz val="11"/>
        <color rgb="FFFF0000"/>
        <rFont val="Calibri Light"/>
        <family val="2"/>
        <scheme val="major"/>
      </rPr>
      <t>C, CX, CT, GT, CTN, TH</t>
    </r>
  </si>
  <si>
    <r>
      <rPr>
        <b/>
        <sz val="11"/>
        <color rgb="FFFF0000"/>
        <rFont val="Calibri Light"/>
        <family val="2"/>
        <scheme val="major"/>
      </rPr>
      <t>ĐẠI HỌC (PHÂN HIỆU MIỀN NAM):</t>
    </r>
    <r>
      <rPr>
        <sz val="11"/>
        <color rgb="FFFF0000"/>
        <rFont val="Calibri Light"/>
        <family val="2"/>
        <scheme val="major"/>
      </rPr>
      <t xml:space="preserve"> KT</t>
    </r>
  </si>
  <si>
    <r>
      <rPr>
        <b/>
        <sz val="11"/>
        <color theme="1"/>
        <rFont val="Calibri Light"/>
        <family val="2"/>
        <scheme val="major"/>
      </rPr>
      <t>ĐẠI HỌC (CS HN):</t>
    </r>
    <r>
      <rPr>
        <sz val="11"/>
        <color theme="1"/>
        <rFont val="Calibri Light"/>
        <family val="2"/>
        <scheme val="major"/>
      </rPr>
      <t xml:space="preserve"> C, CX, CT, GT, N, CTN, H, MT, SH, KTH, V, CK, CTM, CĐT, KTĐ, TĐH, HT, PM, TH, KT, K, QLXD, QT</t>
    </r>
  </si>
  <si>
    <r>
      <rPr>
        <b/>
        <sz val="11"/>
        <color theme="1"/>
        <rFont val="Calibri Light"/>
        <family val="2"/>
        <scheme val="major"/>
      </rPr>
      <t>LIÊN THÔNG:</t>
    </r>
    <r>
      <rPr>
        <sz val="11"/>
        <color theme="1"/>
        <rFont val="Calibri Light"/>
        <family val="2"/>
        <scheme val="major"/>
      </rPr>
      <t xml:space="preserve"> 60LT-CX (CUỐI TUẦN)</t>
    </r>
  </si>
  <si>
    <r>
      <rPr>
        <b/>
        <sz val="11"/>
        <color rgb="FFFF0000"/>
        <rFont val="Calibri Light"/>
        <family val="2"/>
        <scheme val="major"/>
      </rPr>
      <t>ĐẠI HỌC (PHÂN HIỆU MIỀN NAM):</t>
    </r>
    <r>
      <rPr>
        <sz val="11"/>
        <color rgb="FFFF0000"/>
        <rFont val="Calibri Light"/>
        <family val="2"/>
        <scheme val="major"/>
      </rPr>
      <t xml:space="preserve"> C, CX, CT, GT, N, CTN, TH, KT</t>
    </r>
  </si>
  <si>
    <r>
      <rPr>
        <b/>
        <sz val="11"/>
        <color theme="1"/>
        <rFont val="Calibri Light"/>
        <family val="2"/>
        <scheme val="major"/>
      </rPr>
      <t>ĐẠI HỌC (CS HN):</t>
    </r>
    <r>
      <rPr>
        <sz val="11"/>
        <color theme="1"/>
        <rFont val="Calibri Light"/>
        <family val="2"/>
        <scheme val="major"/>
      </rPr>
      <t xml:space="preserve"> C, CX, CT, GT, N, CTN, H, V, MT, KTH, SH, TH, HT, PM, CK, CTM, KTO, CĐT, KTĐ, TĐH, K, KT, QT, QL,</t>
    </r>
  </si>
  <si>
    <r>
      <rPr>
        <b/>
        <sz val="11"/>
        <color theme="1"/>
        <rFont val="Calibri Light"/>
        <family val="2"/>
        <scheme val="major"/>
      </rPr>
      <t>LIÊN THÔNG:</t>
    </r>
    <r>
      <rPr>
        <sz val="11"/>
        <color theme="1"/>
        <rFont val="Calibri Light"/>
        <family val="2"/>
        <scheme val="major"/>
      </rPr>
      <t xml:space="preserve"> 61LT-C (CUỐI TUẦN)</t>
    </r>
  </si>
  <si>
    <r>
      <rPr>
        <b/>
        <sz val="11"/>
        <color theme="1"/>
        <rFont val="Calibri Light"/>
        <family val="2"/>
        <scheme val="major"/>
      </rPr>
      <t xml:space="preserve">ĐẠI HỌC (CS HY): </t>
    </r>
    <r>
      <rPr>
        <sz val="11"/>
        <color theme="1"/>
        <rFont val="Calibri Light"/>
        <family val="2"/>
        <scheme val="major"/>
      </rPr>
      <t>TH, KTO, QT, KT</t>
    </r>
  </si>
  <si>
    <r>
      <rPr>
        <b/>
        <sz val="11"/>
        <color rgb="FFFF0000"/>
        <rFont val="Calibri Light"/>
        <family val="2"/>
        <scheme val="major"/>
      </rPr>
      <t xml:space="preserve">ĐẠI HỌC (PHÂN HIỆU MIỀN NAM): </t>
    </r>
    <r>
      <rPr>
        <sz val="11"/>
        <color rgb="FFFF0000"/>
        <rFont val="Calibri Light"/>
        <family val="2"/>
        <scheme val="major"/>
      </rPr>
      <t>C, CX, CT, GT, N, CTN, TH, KT</t>
    </r>
  </si>
  <si>
    <r>
      <rPr>
        <b/>
        <sz val="11"/>
        <color theme="1"/>
        <rFont val="Calibri Light"/>
        <family val="2"/>
        <scheme val="major"/>
      </rPr>
      <t xml:space="preserve">ĐẠI HỌC (CS HN): </t>
    </r>
    <r>
      <rPr>
        <sz val="11"/>
        <color theme="1"/>
        <rFont val="Calibri Light"/>
        <family val="2"/>
        <scheme val="major"/>
      </rPr>
      <t xml:space="preserve">C, CX, CT, GT, QL, N, CTN, H, V, MT, KTH, SH, TH, HT, PM, TĐBĐ, CK, CTM, KTO, CĐT, KTĐ, TĐH, K, KT, QT </t>
    </r>
    <r>
      <rPr>
        <b/>
        <sz val="11"/>
        <color theme="1"/>
        <rFont val="Calibri Light"/>
        <family val="2"/>
        <scheme val="major"/>
      </rPr>
      <t>(Nhóm 1)</t>
    </r>
  </si>
  <si>
    <r>
      <t xml:space="preserve">NHẬP HỌC,
</t>
    </r>
    <r>
      <rPr>
        <b/>
        <sz val="11"/>
        <color rgb="FFFF0000"/>
        <rFont val="Calibri Light"/>
        <family val="2"/>
        <scheme val="major"/>
      </rPr>
      <t>KHAI GIẢNG VÀ TUẦN ĐẦU KHÓA</t>
    </r>
  </si>
  <si>
    <r>
      <rPr>
        <b/>
        <sz val="11"/>
        <color theme="1"/>
        <rFont val="Calibri Light"/>
        <family val="2"/>
        <scheme val="major"/>
      </rPr>
      <t xml:space="preserve">ĐẠI HỌC (CS HN): </t>
    </r>
    <r>
      <rPr>
        <sz val="11"/>
        <color theme="1"/>
        <rFont val="Calibri Light"/>
        <family val="2"/>
        <scheme val="major"/>
      </rPr>
      <t>C, CX, CT, GT, QL, N, CTN, H, V, MT, KTH, SH, TH, HT, PM, TĐBĐ, CK, CTM, KTO, CĐT, KTĐ, TĐH, K, KT, QT</t>
    </r>
    <r>
      <rPr>
        <b/>
        <sz val="11"/>
        <color theme="1"/>
        <rFont val="Calibri Light"/>
        <family val="2"/>
        <scheme val="major"/>
      </rPr>
      <t xml:space="preserve"> (Nhóm 2)</t>
    </r>
  </si>
  <si>
    <r>
      <rPr>
        <b/>
        <sz val="11"/>
        <color theme="1"/>
        <rFont val="Calibri Light"/>
        <family val="2"/>
        <scheme val="major"/>
      </rPr>
      <t>ĐẠI HỌC (CS HN):</t>
    </r>
    <r>
      <rPr>
        <sz val="11"/>
        <color theme="1"/>
        <rFont val="Calibri Light"/>
        <family val="2"/>
        <scheme val="major"/>
      </rPr>
      <t xml:space="preserve"> C, CX, CT, GT, QL, N, CTN, H, V, MT, KTH, SH, TH, HT, PM, TĐBĐ, CK, CTM, KTO, CĐT, KTĐ, TĐH, K, KT, QT</t>
    </r>
    <r>
      <rPr>
        <b/>
        <sz val="11"/>
        <color theme="1"/>
        <rFont val="Calibri Light"/>
        <family val="2"/>
        <scheme val="major"/>
      </rPr>
      <t xml:space="preserve"> (Nhóm 3)</t>
    </r>
  </si>
  <si>
    <r>
      <rPr>
        <b/>
        <sz val="11"/>
        <color theme="1"/>
        <rFont val="Calibri Light"/>
        <family val="2"/>
        <scheme val="major"/>
      </rPr>
      <t xml:space="preserve">ĐẠI HỌC (CS HN): </t>
    </r>
    <r>
      <rPr>
        <sz val="11"/>
        <color theme="1"/>
        <rFont val="Calibri Light"/>
        <family val="2"/>
        <scheme val="major"/>
      </rPr>
      <t>C, CX, CT, GT, QL, N, CTN, H, V, MT, KTH, SH, TH, HT, PM, TĐBĐ, CK, CTM, KTO, CĐT, KTĐ, TĐH, K, KT, QT</t>
    </r>
    <r>
      <rPr>
        <b/>
        <sz val="11"/>
        <color theme="1"/>
        <rFont val="Calibri Light"/>
        <family val="2"/>
        <scheme val="major"/>
      </rPr>
      <t xml:space="preserve"> (Nhóm 4)</t>
    </r>
  </si>
  <si>
    <r>
      <rPr>
        <b/>
        <sz val="11"/>
        <color theme="1"/>
        <rFont val="Calibri Light"/>
        <family val="2"/>
        <scheme val="major"/>
      </rPr>
      <t>ĐẠI HỌC (CS HN):</t>
    </r>
    <r>
      <rPr>
        <sz val="11"/>
        <color theme="1"/>
        <rFont val="Calibri Light"/>
        <family val="2"/>
        <scheme val="major"/>
      </rPr>
      <t xml:space="preserve"> C, CX, CT, GT, QL, N, CTN, H, V, MT, KTH, SH, TH, HT, PM, TĐBĐ, CK, CTM, KTO, CĐT, KTĐ, TĐH, K, KT, QT</t>
    </r>
    <r>
      <rPr>
        <b/>
        <sz val="11"/>
        <color theme="1"/>
        <rFont val="Calibri Light"/>
        <family val="2"/>
        <scheme val="major"/>
      </rPr>
      <t xml:space="preserve"> (Nhóm 5)</t>
    </r>
  </si>
  <si>
    <r>
      <rPr>
        <b/>
        <sz val="11"/>
        <color theme="1"/>
        <rFont val="Calibri Light"/>
        <family val="2"/>
        <scheme val="major"/>
      </rPr>
      <t>ĐẠI HỌC (CS HN):</t>
    </r>
    <r>
      <rPr>
        <sz val="11"/>
        <color theme="1"/>
        <rFont val="Calibri Light"/>
        <family val="2"/>
        <scheme val="major"/>
      </rPr>
      <t xml:space="preserve"> CÁC LỚP ĐÀO TẠO THEO CHƯƠNG TRÌNH ĐỊNH HƯỚNG</t>
    </r>
    <r>
      <rPr>
        <b/>
        <sz val="11"/>
        <color theme="1"/>
        <rFont val="Calibri Light"/>
        <family val="2"/>
        <scheme val="major"/>
      </rPr>
      <t xml:space="preserve"> (Nhóm 6)</t>
    </r>
  </si>
  <si>
    <r>
      <rPr>
        <b/>
        <sz val="11"/>
        <color theme="1"/>
        <rFont val="Calibri Light"/>
        <family val="2"/>
        <scheme val="major"/>
      </rPr>
      <t xml:space="preserve">ĐẠI HỌC (CS HY): </t>
    </r>
    <r>
      <rPr>
        <sz val="11"/>
        <color theme="1"/>
        <rFont val="Calibri Light"/>
        <family val="2"/>
        <scheme val="major"/>
      </rPr>
      <t>TH, QT, KT</t>
    </r>
  </si>
  <si>
    <r>
      <rPr>
        <b/>
        <sz val="11"/>
        <color rgb="FFFF0000"/>
        <rFont val="Calibri Light"/>
        <family val="2"/>
        <scheme val="major"/>
      </rPr>
      <t xml:space="preserve">ĐẠI HỌC (PHÂN HIỆU MIỀN NAM): </t>
    </r>
    <r>
      <rPr>
        <sz val="11"/>
        <color rgb="FFFF0000"/>
        <rFont val="Calibri Light"/>
        <family val="2"/>
        <scheme val="major"/>
      </rPr>
      <t>C, CX, CT, GT, N, CTN, TH, QT, KT</t>
    </r>
  </si>
  <si>
    <r>
      <rPr>
        <b/>
        <sz val="11"/>
        <color theme="1"/>
        <rFont val="Calibri Light"/>
        <family val="2"/>
        <scheme val="major"/>
      </rPr>
      <t xml:space="preserve">ĐẠI HỌC (CS HN): </t>
    </r>
    <r>
      <rPr>
        <sz val="11"/>
        <color theme="1"/>
        <rFont val="Calibri Light"/>
        <family val="2"/>
        <scheme val="major"/>
      </rPr>
      <t>SINH VIÊN TRÚNG TUYỂN THEO XÉT HỌC BẠ, TUYỂN THẲNG</t>
    </r>
  </si>
  <si>
    <r>
      <rPr>
        <b/>
        <sz val="11"/>
        <color rgb="FF0033CC"/>
        <rFont val="Calibri Light"/>
        <family val="2"/>
        <scheme val="major"/>
      </rPr>
      <t>NHẬP HỌC,</t>
    </r>
    <r>
      <rPr>
        <sz val="11"/>
        <color rgb="FF0033CC"/>
        <rFont val="Calibri Light"/>
        <family val="2"/>
        <scheme val="major"/>
      </rPr>
      <t xml:space="preserve">
</t>
    </r>
    <r>
      <rPr>
        <b/>
        <sz val="11"/>
        <color rgb="FFFF0000"/>
        <rFont val="Calibri Light"/>
        <family val="2"/>
        <scheme val="major"/>
      </rPr>
      <t>TUẦN ĐẦU KHÓA</t>
    </r>
  </si>
  <si>
    <r>
      <rPr>
        <b/>
        <sz val="11"/>
        <color rgb="FFFF0000"/>
        <rFont val="Calibri Light"/>
        <family val="2"/>
        <scheme val="major"/>
      </rPr>
      <t xml:space="preserve">ĐẠI HỌC (PHÂN HIỆU MIỀN NAM): </t>
    </r>
    <r>
      <rPr>
        <sz val="11"/>
        <color rgb="FFFF0000"/>
        <rFont val="Calibri Light"/>
        <family val="2"/>
        <scheme val="major"/>
      </rPr>
      <t>SV TRÚNG TUYỂN THEO XÉT HỌC BẠ, TUYỂN THẲNG</t>
    </r>
  </si>
  <si>
    <r>
      <rPr>
        <b/>
        <sz val="11"/>
        <color theme="1"/>
        <rFont val="Calibri Light"/>
        <family val="2"/>
        <scheme val="major"/>
      </rPr>
      <t>ĐẠI HỌC:</t>
    </r>
    <r>
      <rPr>
        <sz val="11"/>
        <color theme="1"/>
        <rFont val="Calibri Light"/>
        <family val="2"/>
        <scheme val="major"/>
      </rPr>
      <t xml:space="preserve"> C, CTN, N, QLXD, TĐ-BĐ, KT</t>
    </r>
  </si>
  <si>
    <r>
      <t>H1.</t>
    </r>
    <r>
      <rPr>
        <sz val="11"/>
        <color rgb="FFFF0000"/>
        <rFont val="Calibri Light"/>
        <family val="2"/>
        <scheme val="major"/>
      </rPr>
      <t>x</t>
    </r>
  </si>
  <si>
    <r>
      <t xml:space="preserve">Giai đoạn </t>
    </r>
    <r>
      <rPr>
        <sz val="11"/>
        <color rgb="FFFF0000"/>
        <rFont val="Calibri Light"/>
        <family val="2"/>
        <scheme val="major"/>
      </rPr>
      <t>x</t>
    </r>
    <r>
      <rPr>
        <sz val="11"/>
        <color theme="1"/>
        <rFont val="Calibri Light"/>
        <family val="2"/>
        <scheme val="major"/>
      </rPr>
      <t xml:space="preserve"> của Học kỳ 1</t>
    </r>
  </si>
  <si>
    <r>
      <t>H2.</t>
    </r>
    <r>
      <rPr>
        <sz val="11"/>
        <color rgb="FFFF0000"/>
        <rFont val="Calibri Light"/>
        <family val="2"/>
        <scheme val="major"/>
      </rPr>
      <t>x</t>
    </r>
  </si>
  <si>
    <r>
      <t xml:space="preserve">Giai đoạn </t>
    </r>
    <r>
      <rPr>
        <sz val="11"/>
        <color rgb="FFFF0000"/>
        <rFont val="Calibri Light"/>
        <family val="2"/>
        <scheme val="major"/>
      </rPr>
      <t>x</t>
    </r>
    <r>
      <rPr>
        <sz val="11"/>
        <color theme="1"/>
        <rFont val="Calibri Light"/>
        <family val="2"/>
        <scheme val="major"/>
      </rPr>
      <t xml:space="preserve"> của Học kỳ 2</t>
    </r>
  </si>
  <si>
    <t>HỌC TẬP CÙNG CÁC KẾ HOẠCH CỦA NHÓM NHẬP HỌC SAU</t>
  </si>
  <si>
    <t>ĐÁNH GIÁ TN</t>
  </si>
  <si>
    <r>
      <t xml:space="preserve">ÔN + THI
</t>
    </r>
    <r>
      <rPr>
        <b/>
        <sz val="11"/>
        <color rgb="FF0033CC"/>
        <rFont val="Calibri Light"/>
        <family val="2"/>
        <scheme val="major"/>
      </rPr>
      <t>ĐÁNH GIÁ TN</t>
    </r>
  </si>
  <si>
    <t>Ban hành kèm Quyết định số 634/QĐ-ĐHTL ngày 17 tháng 6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</si>
</sst>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"/>
    <numFmt numFmtId="165" formatCode="d\-m"/>
  </numFmts>
  <fonts count="6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name val="Arial"/>
      <family val="2"/>
    </font>
    <font>
      <sz val="11"/>
      <color rgb="FF00B05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0033CC"/>
      <name val="Calibri"/>
      <family val="2"/>
      <scheme val="minor"/>
    </font>
    <font>
      <b/>
      <sz val="12"/>
      <color indexed="8"/>
      <name val="Calibri Light"/>
      <family val="2"/>
      <scheme val="major"/>
    </font>
    <font>
      <sz val="11"/>
      <color theme="5" tint="-0.249977111117893"/>
      <name val="Calibri"/>
      <family val="2"/>
      <scheme val="minor"/>
    </font>
    <font>
      <b/>
      <sz val="13"/>
      <color rgb="FF00B050"/>
      <name val="Calibri"/>
      <family val="2"/>
      <scheme val="minor"/>
    </font>
    <font>
      <b/>
      <sz val="11"/>
      <color rgb="FF0033CC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2"/>
      <name val="Calibri Light"/>
      <family val="2"/>
      <scheme val="major"/>
    </font>
    <font>
      <b/>
      <sz val="12"/>
      <color indexed="10"/>
      <name val="Calibri Light"/>
      <family val="2"/>
      <scheme val="major"/>
    </font>
    <font>
      <b/>
      <sz val="12"/>
      <color indexed="30"/>
      <name val="Calibri Light"/>
      <family val="2"/>
      <scheme val="major"/>
    </font>
    <font>
      <b/>
      <sz val="12"/>
      <color rgb="FF0070C0"/>
      <name val="Calibri Light"/>
      <family val="2"/>
      <scheme val="major"/>
    </font>
    <font>
      <b/>
      <sz val="12"/>
      <color indexed="62"/>
      <name val="Calibri Light"/>
      <family val="2"/>
      <scheme val="major"/>
    </font>
    <font>
      <b/>
      <i/>
      <sz val="1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sz val="40"/>
      <color theme="1"/>
      <name val="Calibri"/>
      <family val="2"/>
      <scheme val="minor"/>
    </font>
    <font>
      <sz val="40"/>
      <color rgb="FFFF0000"/>
      <name val="Calibri"/>
      <family val="2"/>
      <scheme val="minor"/>
    </font>
    <font>
      <sz val="25"/>
      <color rgb="FF0033CC"/>
      <name val="Calibri"/>
      <family val="2"/>
      <scheme val="minor"/>
    </font>
    <font>
      <sz val="30"/>
      <color rgb="FF0033CC"/>
      <name val="Calibri"/>
      <family val="2"/>
      <scheme val="minor"/>
    </font>
    <font>
      <b/>
      <sz val="30"/>
      <color rgb="FF0033CC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6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3"/>
      <color theme="1"/>
      <name val="Times New Roman"/>
      <family val="2"/>
    </font>
    <font>
      <sz val="12"/>
      <color theme="1"/>
      <name val="Times New Roman"/>
      <family val="1"/>
    </font>
    <font>
      <sz val="13"/>
      <name val="Times New Roman"/>
      <family val="1"/>
    </font>
    <font>
      <sz val="12"/>
      <name val=".VnTime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2"/>
      <color rgb="FFFF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36"/>
      <color rgb="FFFF0000"/>
      <name val="Calibri Light"/>
      <family val="2"/>
      <scheme val="major"/>
    </font>
    <font>
      <sz val="11"/>
      <color rgb="FF0070C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3"/>
      <color rgb="FF00B050"/>
      <name val="Calibri Light"/>
      <family val="2"/>
      <scheme val="major"/>
    </font>
    <font>
      <sz val="11"/>
      <color rgb="FF0033CC"/>
      <name val="Calibri Light"/>
      <family val="2"/>
      <scheme val="major"/>
    </font>
    <font>
      <sz val="26"/>
      <color rgb="FF00B050"/>
      <name val="Calibri Light"/>
      <family val="2"/>
      <scheme val="major"/>
    </font>
    <font>
      <sz val="10"/>
      <name val="Calibri Light"/>
      <family val="2"/>
      <scheme val="major"/>
    </font>
    <font>
      <sz val="11"/>
      <name val="Calibri Light"/>
      <family val="2"/>
      <scheme val="major"/>
    </font>
    <font>
      <sz val="11"/>
      <color indexed="12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rgb="FF0033CC"/>
      <name val="Calibri Light"/>
      <family val="2"/>
      <scheme val="major"/>
    </font>
    <font>
      <b/>
      <sz val="11"/>
      <color rgb="FFFF0000"/>
      <name val="Calibri Light"/>
      <family val="2"/>
      <scheme val="major"/>
    </font>
    <font>
      <sz val="11"/>
      <color rgb="FF00B050"/>
      <name val="Calibri Light"/>
      <family val="2"/>
      <scheme val="major"/>
    </font>
    <font>
      <b/>
      <sz val="11"/>
      <color rgb="FF00B050"/>
      <name val="Calibri Light"/>
      <family val="2"/>
      <scheme val="major"/>
    </font>
    <font>
      <b/>
      <u/>
      <sz val="11"/>
      <color rgb="FFFF0000"/>
      <name val="Calibri Light"/>
      <family val="2"/>
      <scheme val="major"/>
    </font>
    <font>
      <b/>
      <i/>
      <sz val="15"/>
      <color theme="1"/>
      <name val="Calibri Light"/>
      <family val="2"/>
      <scheme val="major"/>
    </font>
    <font>
      <b/>
      <sz val="15"/>
      <color theme="1"/>
      <name val="Calibri Light"/>
      <family val="2"/>
      <scheme val="major"/>
    </font>
    <font>
      <b/>
      <sz val="26"/>
      <name val="Calibri"/>
      <family val="2"/>
      <scheme val="minor"/>
    </font>
    <font>
      <b/>
      <i/>
      <sz val="22"/>
      <name val="Calibri Light"/>
      <family val="2"/>
      <scheme val="major"/>
    </font>
    <font>
      <b/>
      <sz val="26"/>
      <name val="Calibri Light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67">
    <border>
      <left/>
      <right/>
      <top/>
      <bottom/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hair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medium">
        <color rgb="FFFF0000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 style="thin">
        <color auto="1"/>
      </right>
      <top style="hair">
        <color auto="1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rgb="FFFF0000"/>
      </bottom>
      <diagonal/>
    </border>
    <border>
      <left style="thin">
        <color auto="1"/>
      </left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hair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hair">
        <color auto="1"/>
      </bottom>
      <diagonal/>
    </border>
    <border>
      <left style="thick">
        <color rgb="FFFF0000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ck">
        <color rgb="FFFF0000"/>
      </right>
      <top style="hair">
        <color auto="1"/>
      </top>
      <bottom style="hair">
        <color auto="1"/>
      </bottom>
      <diagonal/>
    </border>
    <border>
      <left style="thick">
        <color rgb="FFFF0000"/>
      </left>
      <right style="thin">
        <color auto="1"/>
      </right>
      <top style="hair">
        <color auto="1"/>
      </top>
      <bottom style="medium">
        <color rgb="FFFF0000"/>
      </bottom>
      <diagonal/>
    </border>
    <border>
      <left style="thin">
        <color auto="1"/>
      </left>
      <right style="thick">
        <color rgb="FFFF0000"/>
      </right>
      <top style="hair">
        <color auto="1"/>
      </top>
      <bottom style="medium">
        <color rgb="FFFF0000"/>
      </bottom>
      <diagonal/>
    </border>
    <border>
      <left style="thick">
        <color rgb="FFFF0000"/>
      </left>
      <right style="thin">
        <color auto="1"/>
      </right>
      <top style="medium">
        <color rgb="FFFF0000"/>
      </top>
      <bottom style="hair">
        <color auto="1"/>
      </bottom>
      <diagonal/>
    </border>
    <border>
      <left style="thin">
        <color auto="1"/>
      </left>
      <right style="thick">
        <color rgb="FFFF0000"/>
      </right>
      <top style="medium">
        <color rgb="FFFF0000"/>
      </top>
      <bottom style="hair">
        <color auto="1"/>
      </bottom>
      <diagonal/>
    </border>
    <border>
      <left style="thick">
        <color rgb="FFFF0000"/>
      </left>
      <right style="thin">
        <color auto="1"/>
      </right>
      <top style="hair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hair">
        <color auto="1"/>
      </top>
      <bottom style="thick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ck">
        <color rgb="FFFF0000"/>
      </left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ck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/>
      <top style="medium">
        <color rgb="FFFF0000"/>
      </top>
      <bottom style="hair">
        <color auto="1"/>
      </bottom>
      <diagonal/>
    </border>
    <border>
      <left/>
      <right style="thin">
        <color auto="1"/>
      </right>
      <top style="medium">
        <color rgb="FFFF0000"/>
      </top>
      <bottom style="hair">
        <color auto="1"/>
      </bottom>
      <diagonal/>
    </border>
    <border>
      <left style="thick">
        <color rgb="FFFF0000"/>
      </left>
      <right style="thin">
        <color auto="1"/>
      </right>
      <top style="medium">
        <color rgb="FFFF0000"/>
      </top>
      <bottom/>
      <diagonal/>
    </border>
    <border>
      <left style="thick">
        <color rgb="FFFF0000"/>
      </left>
      <right style="thin">
        <color auto="1"/>
      </right>
      <top/>
      <bottom style="medium">
        <color rgb="FFFF0000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rgb="FFFF0000"/>
      </top>
      <bottom style="hair">
        <color auto="1"/>
      </bottom>
      <diagonal/>
    </border>
    <border>
      <left style="thin">
        <color auto="1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thin">
        <color auto="1"/>
      </right>
      <top style="medium">
        <color rgb="FFFF000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rgb="FFFF0000"/>
      </bottom>
      <diagonal/>
    </border>
    <border>
      <left style="thin">
        <color auto="1"/>
      </left>
      <right style="medium">
        <color rgb="FFFF0000"/>
      </right>
      <top style="hair">
        <color auto="1"/>
      </top>
      <bottom/>
      <diagonal/>
    </border>
    <border>
      <left style="thin">
        <color auto="1"/>
      </left>
      <right style="medium">
        <color rgb="FFFF0000"/>
      </right>
      <top/>
      <bottom style="hair">
        <color auto="1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/>
      <diagonal/>
    </border>
    <border>
      <left style="thin">
        <color auto="1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hair">
        <color auto="1"/>
      </top>
      <bottom style="hair">
        <color auto="1"/>
      </bottom>
      <diagonal/>
    </border>
    <border>
      <left/>
      <right style="thick">
        <color rgb="FFFF0000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/>
      <diagonal/>
    </border>
    <border>
      <left style="thin">
        <color auto="1"/>
      </left>
      <right style="thin">
        <color auto="1"/>
      </right>
      <top/>
      <bottom style="medium">
        <color rgb="FFFF0000"/>
      </bottom>
      <diagonal/>
    </border>
    <border>
      <left/>
      <right style="thin">
        <color auto="1"/>
      </right>
      <top style="hair">
        <color auto="1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8">
    <xf numFmtId="0" fontId="0" fillId="0" borderId="0"/>
    <xf numFmtId="0" fontId="3" fillId="0" borderId="0"/>
    <xf numFmtId="0" fontId="31" fillId="0" borderId="0"/>
    <xf numFmtId="0" fontId="35" fillId="0" borderId="0"/>
    <xf numFmtId="0" fontId="37" fillId="0" borderId="0"/>
    <xf numFmtId="0" fontId="38" fillId="0" borderId="0"/>
    <xf numFmtId="0" fontId="3" fillId="0" borderId="0"/>
    <xf numFmtId="0" fontId="38" fillId="0" borderId="0"/>
  </cellStyleXfs>
  <cellXfs count="512">
    <xf numFmtId="0" fontId="0" fillId="0" borderId="0" xfId="0"/>
    <xf numFmtId="0" fontId="0" fillId="0" borderId="0" xfId="0" applyAlignment="1">
      <alignment horizontal="center"/>
    </xf>
    <xf numFmtId="164" fontId="2" fillId="0" borderId="0" xfId="0" applyNumberFormat="1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164" fontId="1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3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2" fillId="0" borderId="5" xfId="0" applyNumberFormat="1" applyFont="1" applyBorder="1" applyAlignment="1">
      <alignment horizontal="left" vertical="center"/>
    </xf>
    <xf numFmtId="164" fontId="1" fillId="0" borderId="8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2" fillId="0" borderId="14" xfId="0" applyNumberFormat="1" applyFont="1" applyBorder="1" applyAlignment="1">
      <alignment horizontal="left" vertical="center"/>
    </xf>
    <xf numFmtId="164" fontId="1" fillId="0" borderId="1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right" vertical="center"/>
    </xf>
    <xf numFmtId="164" fontId="1" fillId="0" borderId="21" xfId="0" applyNumberFormat="1" applyFont="1" applyBorder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left" vertical="center"/>
    </xf>
    <xf numFmtId="164" fontId="1" fillId="0" borderId="8" xfId="0" applyNumberFormat="1" applyFont="1" applyFill="1" applyBorder="1" applyAlignment="1">
      <alignment horizontal="right" vertical="center"/>
    </xf>
    <xf numFmtId="0" fontId="0" fillId="0" borderId="2" xfId="0" applyFill="1" applyBorder="1" applyAlignment="1">
      <alignment horizontal="center" vertical="center"/>
    </xf>
    <xf numFmtId="164" fontId="1" fillId="0" borderId="20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4" xfId="0" applyBorder="1" applyAlignment="1">
      <alignment vertical="center"/>
    </xf>
    <xf numFmtId="0" fontId="11" fillId="0" borderId="28" xfId="0" applyFont="1" applyBorder="1" applyAlignment="1">
      <alignment horizontal="center" vertical="center" wrapText="1"/>
    </xf>
    <xf numFmtId="0" fontId="9" fillId="6" borderId="2" xfId="1" applyFont="1" applyFill="1" applyBorder="1" applyAlignment="1">
      <alignment horizontal="center" vertical="center"/>
    </xf>
    <xf numFmtId="0" fontId="9" fillId="6" borderId="3" xfId="1" applyFont="1" applyFill="1" applyBorder="1" applyAlignment="1">
      <alignment horizontal="center" vertical="center"/>
    </xf>
    <xf numFmtId="0" fontId="9" fillId="6" borderId="1" xfId="1" applyFont="1" applyFill="1" applyBorder="1" applyAlignment="1">
      <alignment horizontal="center" vertical="center"/>
    </xf>
    <xf numFmtId="165" fontId="13" fillId="5" borderId="5" xfId="1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14" fillId="0" borderId="0" xfId="1" quotePrefix="1" applyFont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9" fillId="0" borderId="0" xfId="0" quotePrefix="1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9" fillId="6" borderId="5" xfId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/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3" borderId="2" xfId="0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7" borderId="5" xfId="0" applyFill="1" applyBorder="1" applyAlignment="1">
      <alignment vertical="center" wrapText="1"/>
    </xf>
    <xf numFmtId="0" fontId="0" fillId="3" borderId="5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36" fillId="0" borderId="0" xfId="3" applyFont="1"/>
    <xf numFmtId="0" fontId="33" fillId="0" borderId="0" xfId="2" applyFont="1" applyAlignment="1">
      <alignment horizontal="center" vertical="center"/>
    </xf>
    <xf numFmtId="0" fontId="33" fillId="0" borderId="0" xfId="2" applyFont="1" applyAlignment="1">
      <alignment horizontal="left" vertical="center"/>
    </xf>
    <xf numFmtId="14" fontId="33" fillId="0" borderId="0" xfId="2" applyNumberFormat="1" applyFont="1" applyAlignment="1">
      <alignment horizontal="center" vertical="center"/>
    </xf>
    <xf numFmtId="0" fontId="33" fillId="0" borderId="0" xfId="2" applyFont="1" applyAlignment="1">
      <alignment horizontal="left" vertical="center" wrapText="1"/>
    </xf>
    <xf numFmtId="0" fontId="34" fillId="0" borderId="33" xfId="4" applyFont="1" applyBorder="1" applyAlignment="1">
      <alignment horizontal="center" vertical="center"/>
    </xf>
    <xf numFmtId="0" fontId="34" fillId="0" borderId="33" xfId="4" applyFont="1" applyBorder="1" applyAlignment="1">
      <alignment horizontal="center" vertical="center" wrapText="1"/>
    </xf>
    <xf numFmtId="14" fontId="34" fillId="0" borderId="33" xfId="4" applyNumberFormat="1" applyFont="1" applyBorder="1" applyAlignment="1">
      <alignment horizontal="center" vertical="center"/>
    </xf>
    <xf numFmtId="14" fontId="34" fillId="0" borderId="33" xfId="4" applyNumberFormat="1" applyFont="1" applyBorder="1" applyAlignment="1">
      <alignment horizontal="center" vertical="center" wrapText="1"/>
    </xf>
    <xf numFmtId="0" fontId="34" fillId="0" borderId="33" xfId="2" applyFont="1" applyBorder="1" applyAlignment="1">
      <alignment horizontal="center" vertical="center" wrapText="1"/>
    </xf>
    <xf numFmtId="0" fontId="33" fillId="0" borderId="33" xfId="4" applyFont="1" applyBorder="1" applyAlignment="1">
      <alignment horizontal="center" vertical="center"/>
    </xf>
    <xf numFmtId="0" fontId="33" fillId="0" borderId="33" xfId="1" applyFont="1" applyBorder="1" applyAlignment="1">
      <alignment horizontal="left" vertical="center"/>
    </xf>
    <xf numFmtId="0" fontId="33" fillId="0" borderId="33" xfId="1" applyFont="1" applyBorder="1" applyAlignment="1">
      <alignment horizontal="center" vertical="center"/>
    </xf>
    <xf numFmtId="0" fontId="33" fillId="0" borderId="33" xfId="5" applyFont="1" applyBorder="1" applyAlignment="1">
      <alignment vertical="center" wrapText="1"/>
    </xf>
    <xf numFmtId="0" fontId="33" fillId="0" borderId="33" xfId="5" applyFont="1" applyBorder="1" applyAlignment="1">
      <alignment horizontal="center" vertical="center" wrapText="1"/>
    </xf>
    <xf numFmtId="0" fontId="33" fillId="0" borderId="33" xfId="2" applyFont="1" applyBorder="1" applyAlignment="1">
      <alignment horizontal="center" vertical="center"/>
    </xf>
    <xf numFmtId="0" fontId="33" fillId="0" borderId="33" xfId="3" applyFont="1" applyBorder="1" applyAlignment="1">
      <alignment horizontal="center" vertical="center"/>
    </xf>
    <xf numFmtId="14" fontId="33" fillId="0" borderId="33" xfId="4" applyNumberFormat="1" applyFont="1" applyBorder="1" applyAlignment="1">
      <alignment horizontal="center" vertical="center"/>
    </xf>
    <xf numFmtId="1" fontId="33" fillId="0" borderId="33" xfId="4" applyNumberFormat="1" applyFont="1" applyBorder="1" applyAlignment="1">
      <alignment horizontal="center" vertical="center"/>
    </xf>
    <xf numFmtId="0" fontId="33" fillId="0" borderId="33" xfId="5" applyFont="1" applyBorder="1" applyAlignment="1">
      <alignment horizontal="justify" vertical="center" wrapText="1"/>
    </xf>
    <xf numFmtId="0" fontId="33" fillId="0" borderId="33" xfId="5" applyFont="1" applyBorder="1" applyAlignment="1">
      <alignment horizontal="left" vertical="center" wrapText="1"/>
    </xf>
    <xf numFmtId="0" fontId="33" fillId="0" borderId="33" xfId="1" applyFont="1" applyBorder="1" applyAlignment="1">
      <alignment horizontal="left" vertical="center" wrapText="1"/>
    </xf>
    <xf numFmtId="0" fontId="33" fillId="2" borderId="33" xfId="2" applyFont="1" applyFill="1" applyBorder="1" applyAlignment="1">
      <alignment horizontal="center" vertical="center"/>
    </xf>
    <xf numFmtId="0" fontId="33" fillId="0" borderId="0" xfId="3" applyFont="1"/>
    <xf numFmtId="0" fontId="0" fillId="0" borderId="0" xfId="0" applyBorder="1" applyAlignment="1">
      <alignment horizontal="center"/>
    </xf>
    <xf numFmtId="0" fontId="33" fillId="2" borderId="0" xfId="2" applyFont="1" applyFill="1" applyAlignment="1">
      <alignment horizontal="center" vertical="center"/>
    </xf>
    <xf numFmtId="0" fontId="34" fillId="2" borderId="33" xfId="4" applyFont="1" applyFill="1" applyBorder="1" applyAlignment="1">
      <alignment horizontal="center" vertical="center"/>
    </xf>
    <xf numFmtId="0" fontId="36" fillId="2" borderId="0" xfId="3" applyFont="1" applyFill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0" fontId="39" fillId="0" borderId="5" xfId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5" xfId="0" applyFont="1" applyBorder="1" applyAlignment="1">
      <alignment vertical="center" wrapText="1"/>
    </xf>
    <xf numFmtId="0" fontId="40" fillId="0" borderId="5" xfId="1" applyFont="1" applyBorder="1" applyAlignment="1">
      <alignment horizontal="center" vertical="center" wrapText="1"/>
    </xf>
    <xf numFmtId="165" fontId="40" fillId="0" borderId="5" xfId="1" applyNumberFormat="1" applyFont="1" applyBorder="1" applyAlignment="1">
      <alignment horizontal="center" vertical="center" wrapText="1"/>
    </xf>
    <xf numFmtId="0" fontId="41" fillId="0" borderId="5" xfId="1" applyFont="1" applyBorder="1" applyAlignment="1">
      <alignment horizontal="center" vertical="center"/>
    </xf>
    <xf numFmtId="0" fontId="39" fillId="0" borderId="5" xfId="1" applyFont="1" applyBorder="1" applyAlignment="1">
      <alignment vertical="center"/>
    </xf>
    <xf numFmtId="0" fontId="40" fillId="0" borderId="5" xfId="1" applyFont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165" fontId="40" fillId="0" borderId="6" xfId="1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vertical="center"/>
    </xf>
    <xf numFmtId="0" fontId="0" fillId="7" borderId="29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0" fillId="0" borderId="36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0" fillId="9" borderId="5" xfId="0" applyFont="1" applyFill="1" applyBorder="1" applyAlignment="1">
      <alignment horizontal="center" vertical="center"/>
    </xf>
    <xf numFmtId="0" fontId="0" fillId="9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3" xfId="0" applyBorder="1"/>
    <xf numFmtId="0" fontId="44" fillId="0" borderId="0" xfId="0" applyFont="1"/>
    <xf numFmtId="0" fontId="44" fillId="0" borderId="11" xfId="0" applyFont="1" applyBorder="1" applyAlignment="1">
      <alignment horizontal="center"/>
    </xf>
    <xf numFmtId="0" fontId="44" fillId="3" borderId="11" xfId="0" applyFont="1" applyFill="1" applyBorder="1" applyAlignment="1">
      <alignment horizontal="center" vertical="center"/>
    </xf>
    <xf numFmtId="0" fontId="44" fillId="0" borderId="11" xfId="0" applyFont="1" applyBorder="1" applyAlignment="1">
      <alignment horizontal="center" vertical="center"/>
    </xf>
    <xf numFmtId="0" fontId="44" fillId="0" borderId="11" xfId="0" applyFont="1" applyFill="1" applyBorder="1" applyAlignment="1">
      <alignment horizontal="center" vertical="center"/>
    </xf>
    <xf numFmtId="0" fontId="44" fillId="0" borderId="12" xfId="0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164" fontId="46" fillId="0" borderId="5" xfId="0" applyNumberFormat="1" applyFont="1" applyBorder="1" applyAlignment="1">
      <alignment horizontal="left" vertical="center"/>
    </xf>
    <xf numFmtId="164" fontId="46" fillId="0" borderId="5" xfId="0" applyNumberFormat="1" applyFont="1" applyFill="1" applyBorder="1" applyAlignment="1">
      <alignment horizontal="left" vertical="center"/>
    </xf>
    <xf numFmtId="164" fontId="46" fillId="0" borderId="14" xfId="0" applyNumberFormat="1" applyFont="1" applyBorder="1" applyAlignment="1">
      <alignment horizontal="left" vertical="center"/>
    </xf>
    <xf numFmtId="164" fontId="46" fillId="0" borderId="0" xfId="0" applyNumberFormat="1" applyFont="1" applyAlignment="1">
      <alignment horizontal="left"/>
    </xf>
    <xf numFmtId="0" fontId="44" fillId="0" borderId="0" xfId="0" applyFont="1" applyAlignment="1">
      <alignment horizontal="left"/>
    </xf>
    <xf numFmtId="164" fontId="47" fillId="0" borderId="8" xfId="0" applyNumberFormat="1" applyFont="1" applyBorder="1" applyAlignment="1">
      <alignment horizontal="right" vertical="center"/>
    </xf>
    <xf numFmtId="164" fontId="47" fillId="0" borderId="8" xfId="0" applyNumberFormat="1" applyFont="1" applyFill="1" applyBorder="1" applyAlignment="1">
      <alignment horizontal="right" vertical="center"/>
    </xf>
    <xf numFmtId="164" fontId="47" fillId="0" borderId="16" xfId="0" applyNumberFormat="1" applyFont="1" applyBorder="1" applyAlignment="1">
      <alignment horizontal="right" vertical="center"/>
    </xf>
    <xf numFmtId="164" fontId="47" fillId="0" borderId="0" xfId="0" applyNumberFormat="1" applyFont="1" applyAlignment="1">
      <alignment horizontal="right"/>
    </xf>
    <xf numFmtId="0" fontId="44" fillId="0" borderId="0" xfId="0" applyFont="1" applyAlignment="1">
      <alignment horizontal="right"/>
    </xf>
    <xf numFmtId="0" fontId="44" fillId="0" borderId="2" xfId="0" applyFont="1" applyBorder="1" applyAlignment="1">
      <alignment horizontal="center" vertical="center"/>
    </xf>
    <xf numFmtId="0" fontId="44" fillId="0" borderId="2" xfId="0" applyFont="1" applyBorder="1" applyAlignment="1">
      <alignment horizontal="left" vertical="center"/>
    </xf>
    <xf numFmtId="0" fontId="49" fillId="4" borderId="2" xfId="0" applyFont="1" applyFill="1" applyBorder="1" applyAlignment="1">
      <alignment horizontal="center" vertical="center"/>
    </xf>
    <xf numFmtId="0" fontId="49" fillId="4" borderId="3" xfId="0" applyFont="1" applyFill="1" applyBorder="1" applyAlignment="1">
      <alignment horizontal="center" vertical="center"/>
    </xf>
    <xf numFmtId="0" fontId="49" fillId="4" borderId="1" xfId="0" applyFont="1" applyFill="1" applyBorder="1" applyAlignment="1">
      <alignment horizontal="center" vertical="center"/>
    </xf>
    <xf numFmtId="0" fontId="49" fillId="4" borderId="18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5" xfId="0" applyFont="1" applyBorder="1" applyAlignment="1">
      <alignment horizontal="center" vertical="center"/>
    </xf>
    <xf numFmtId="0" fontId="44" fillId="0" borderId="5" xfId="0" applyFont="1" applyBorder="1" applyAlignment="1">
      <alignment horizontal="left" vertical="center"/>
    </xf>
    <xf numFmtId="0" fontId="49" fillId="0" borderId="5" xfId="0" applyFont="1" applyBorder="1" applyAlignment="1">
      <alignment horizontal="center" vertical="center"/>
    </xf>
    <xf numFmtId="0" fontId="49" fillId="0" borderId="6" xfId="0" applyFont="1" applyBorder="1" applyAlignment="1">
      <alignment horizontal="center" vertical="center"/>
    </xf>
    <xf numFmtId="0" fontId="49" fillId="0" borderId="4" xfId="0" applyFont="1" applyBorder="1" applyAlignment="1">
      <alignment horizontal="center" vertical="center"/>
    </xf>
    <xf numFmtId="0" fontId="49" fillId="0" borderId="14" xfId="0" applyFont="1" applyBorder="1" applyAlignment="1">
      <alignment horizontal="center" vertical="center"/>
    </xf>
    <xf numFmtId="0" fontId="44" fillId="0" borderId="8" xfId="0" applyFont="1" applyBorder="1" applyAlignment="1">
      <alignment horizontal="center" vertical="center"/>
    </xf>
    <xf numFmtId="0" fontId="44" fillId="0" borderId="8" xfId="0" applyFont="1" applyBorder="1" applyAlignment="1">
      <alignment horizontal="left" vertical="center"/>
    </xf>
    <xf numFmtId="0" fontId="44" fillId="0" borderId="8" xfId="0" applyFont="1" applyBorder="1" applyAlignment="1">
      <alignment horizontal="center" vertical="center" wrapText="1"/>
    </xf>
    <xf numFmtId="0" fontId="44" fillId="0" borderId="9" xfId="0" applyFont="1" applyBorder="1" applyAlignment="1">
      <alignment horizontal="center" vertical="center"/>
    </xf>
    <xf numFmtId="0" fontId="44" fillId="0" borderId="7" xfId="0" applyFont="1" applyBorder="1" applyAlignment="1">
      <alignment horizontal="center" vertical="center"/>
    </xf>
    <xf numFmtId="0" fontId="44" fillId="0" borderId="8" xfId="0" applyFont="1" applyBorder="1" applyAlignment="1">
      <alignment vertical="center"/>
    </xf>
    <xf numFmtId="0" fontId="44" fillId="0" borderId="16" xfId="0" applyFont="1" applyBorder="1" applyAlignment="1">
      <alignment horizontal="center" vertical="center"/>
    </xf>
    <xf numFmtId="0" fontId="44" fillId="0" borderId="2" xfId="0" applyFont="1" applyBorder="1" applyAlignment="1">
      <alignment vertical="center"/>
    </xf>
    <xf numFmtId="0" fontId="46" fillId="0" borderId="2" xfId="0" applyFont="1" applyBorder="1" applyAlignment="1">
      <alignment horizontal="center" vertical="center"/>
    </xf>
    <xf numFmtId="0" fontId="44" fillId="0" borderId="3" xfId="0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44" fillId="0" borderId="18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7" fillId="0" borderId="5" xfId="0" applyFont="1" applyBorder="1" applyAlignment="1">
      <alignment vertical="center"/>
    </xf>
    <xf numFmtId="0" fontId="46" fillId="0" borderId="5" xfId="0" applyFont="1" applyBorder="1" applyAlignment="1">
      <alignment horizontal="center" vertical="center"/>
    </xf>
    <xf numFmtId="0" fontId="44" fillId="0" borderId="6" xfId="0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0" fontId="44" fillId="0" borderId="14" xfId="0" applyFont="1" applyBorder="1" applyAlignment="1">
      <alignment horizontal="center" vertical="center"/>
    </xf>
    <xf numFmtId="0" fontId="44" fillId="0" borderId="5" xfId="0" applyFont="1" applyBorder="1" applyAlignment="1">
      <alignment vertical="center"/>
    </xf>
    <xf numFmtId="165" fontId="15" fillId="5" borderId="5" xfId="1" applyNumberFormat="1" applyFont="1" applyFill="1" applyBorder="1" applyAlignment="1">
      <alignment horizontal="center" vertical="center"/>
    </xf>
    <xf numFmtId="0" fontId="44" fillId="0" borderId="5" xfId="0" applyFont="1" applyBorder="1" applyAlignment="1">
      <alignment horizontal="center" vertical="center" wrapText="1"/>
    </xf>
    <xf numFmtId="0" fontId="51" fillId="0" borderId="5" xfId="1" applyFont="1" applyBorder="1" applyAlignment="1">
      <alignment vertical="center"/>
    </xf>
    <xf numFmtId="0" fontId="51" fillId="0" borderId="5" xfId="1" applyFont="1" applyBorder="1" applyAlignment="1">
      <alignment horizontal="center" vertical="center"/>
    </xf>
    <xf numFmtId="0" fontId="44" fillId="0" borderId="6" xfId="0" applyFont="1" applyBorder="1" applyAlignment="1">
      <alignment horizontal="center" vertical="center" wrapText="1"/>
    </xf>
    <xf numFmtId="0" fontId="44" fillId="0" borderId="5" xfId="0" applyFont="1" applyBorder="1" applyAlignment="1">
      <alignment vertical="center" wrapText="1"/>
    </xf>
    <xf numFmtId="0" fontId="52" fillId="0" borderId="5" xfId="1" applyFont="1" applyBorder="1" applyAlignment="1">
      <alignment horizontal="center" vertical="center" wrapText="1"/>
    </xf>
    <xf numFmtId="165" fontId="52" fillId="0" borderId="5" xfId="1" applyNumberFormat="1" applyFont="1" applyBorder="1" applyAlignment="1">
      <alignment horizontal="center" vertical="center" wrapText="1"/>
    </xf>
    <xf numFmtId="0" fontId="52" fillId="0" borderId="5" xfId="1" applyFont="1" applyBorder="1" applyAlignment="1">
      <alignment vertical="center"/>
    </xf>
    <xf numFmtId="0" fontId="53" fillId="0" borderId="5" xfId="1" applyFont="1" applyBorder="1" applyAlignment="1">
      <alignment horizontal="center" vertical="center"/>
    </xf>
    <xf numFmtId="165" fontId="52" fillId="0" borderId="6" xfId="1" applyNumberFormat="1" applyFont="1" applyBorder="1" applyAlignment="1">
      <alignment horizontal="center" vertical="center" wrapText="1"/>
    </xf>
    <xf numFmtId="0" fontId="44" fillId="0" borderId="8" xfId="0" applyFont="1" applyBorder="1" applyAlignment="1">
      <alignment vertical="center" wrapText="1"/>
    </xf>
    <xf numFmtId="0" fontId="44" fillId="8" borderId="8" xfId="0" applyFont="1" applyFill="1" applyBorder="1" applyAlignment="1">
      <alignment horizontal="center" vertical="center"/>
    </xf>
    <xf numFmtId="0" fontId="44" fillId="0" borderId="2" xfId="0" applyFont="1" applyBorder="1" applyAlignment="1">
      <alignment vertical="center" wrapText="1"/>
    </xf>
    <xf numFmtId="0" fontId="55" fillId="0" borderId="42" xfId="0" applyFont="1" applyBorder="1" applyAlignment="1">
      <alignment vertical="center"/>
    </xf>
    <xf numFmtId="0" fontId="47" fillId="0" borderId="2" xfId="0" applyFont="1" applyBorder="1" applyAlignment="1">
      <alignment horizontal="center" vertical="center" wrapText="1"/>
    </xf>
    <xf numFmtId="0" fontId="44" fillId="0" borderId="18" xfId="0" applyFont="1" applyBorder="1" applyAlignment="1">
      <alignment vertical="center"/>
    </xf>
    <xf numFmtId="0" fontId="47" fillId="0" borderId="5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4" fillId="7" borderId="2" xfId="0" applyFont="1" applyFill="1" applyBorder="1" applyAlignment="1">
      <alignment horizontal="center" vertical="center" wrapText="1"/>
    </xf>
    <xf numFmtId="0" fontId="44" fillId="0" borderId="2" xfId="0" applyFont="1" applyBorder="1" applyAlignment="1">
      <alignment wrapText="1"/>
    </xf>
    <xf numFmtId="0" fontId="44" fillId="3" borderId="2" xfId="0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/>
    </xf>
    <xf numFmtId="0" fontId="47" fillId="0" borderId="3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4" fillId="0" borderId="18" xfId="0" applyFont="1" applyBorder="1" applyAlignment="1">
      <alignment horizontal="center" vertical="center" wrapText="1"/>
    </xf>
    <xf numFmtId="0" fontId="44" fillId="0" borderId="0" xfId="0" applyFont="1" applyAlignment="1">
      <alignment vertical="center" wrapText="1"/>
    </xf>
    <xf numFmtId="0" fontId="44" fillId="0" borderId="0" xfId="0" applyFont="1" applyAlignment="1">
      <alignment wrapText="1"/>
    </xf>
    <xf numFmtId="0" fontId="47" fillId="0" borderId="8" xfId="0" applyFont="1" applyBorder="1" applyAlignment="1">
      <alignment vertical="center"/>
    </xf>
    <xf numFmtId="0" fontId="44" fillId="7" borderId="8" xfId="0" applyFont="1" applyFill="1" applyBorder="1" applyAlignment="1">
      <alignment horizontal="center" vertical="center"/>
    </xf>
    <xf numFmtId="0" fontId="44" fillId="3" borderId="8" xfId="0" applyFont="1" applyFill="1" applyBorder="1" applyAlignment="1">
      <alignment horizontal="center" vertical="center" wrapText="1"/>
    </xf>
    <xf numFmtId="0" fontId="49" fillId="0" borderId="8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0" fontId="44" fillId="0" borderId="14" xfId="0" applyFont="1" applyBorder="1" applyAlignment="1">
      <alignment vertical="center"/>
    </xf>
    <xf numFmtId="0" fontId="57" fillId="0" borderId="5" xfId="0" applyFont="1" applyBorder="1" applyAlignment="1">
      <alignment horizontal="center" vertical="center"/>
    </xf>
    <xf numFmtId="0" fontId="57" fillId="0" borderId="14" xfId="0" applyFont="1" applyBorder="1" applyAlignment="1">
      <alignment horizontal="center" vertical="center"/>
    </xf>
    <xf numFmtId="0" fontId="44" fillId="0" borderId="53" xfId="0" applyFont="1" applyBorder="1" applyAlignment="1">
      <alignment horizontal="center" vertical="center"/>
    </xf>
    <xf numFmtId="0" fontId="47" fillId="0" borderId="5" xfId="0" applyFont="1" applyBorder="1" applyAlignment="1">
      <alignment vertical="center" wrapText="1"/>
    </xf>
    <xf numFmtId="0" fontId="44" fillId="0" borderId="51" xfId="0" applyFont="1" applyBorder="1" applyAlignment="1">
      <alignment horizontal="center" vertical="center"/>
    </xf>
    <xf numFmtId="0" fontId="44" fillId="0" borderId="22" xfId="0" applyFont="1" applyBorder="1" applyAlignment="1">
      <alignment horizontal="center" vertical="center"/>
    </xf>
    <xf numFmtId="0" fontId="47" fillId="0" borderId="8" xfId="0" applyFont="1" applyBorder="1" applyAlignment="1">
      <alignment vertical="center" wrapText="1"/>
    </xf>
    <xf numFmtId="0" fontId="47" fillId="0" borderId="8" xfId="0" applyFont="1" applyBorder="1" applyAlignment="1">
      <alignment horizontal="center" vertical="center"/>
    </xf>
    <xf numFmtId="0" fontId="44" fillId="0" borderId="52" xfId="0" applyFont="1" applyBorder="1" applyAlignment="1">
      <alignment horizontal="center" vertical="center"/>
    </xf>
    <xf numFmtId="0" fontId="44" fillId="0" borderId="24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0" fontId="57" fillId="0" borderId="16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 wrapText="1"/>
    </xf>
    <xf numFmtId="0" fontId="44" fillId="7" borderId="5" xfId="0" applyFont="1" applyFill="1" applyBorder="1" applyAlignment="1">
      <alignment vertical="center" wrapText="1"/>
    </xf>
    <xf numFmtId="0" fontId="44" fillId="3" borderId="5" xfId="0" applyFont="1" applyFill="1" applyBorder="1" applyAlignment="1">
      <alignment horizontal="center" vertical="center" wrapText="1"/>
    </xf>
    <xf numFmtId="0" fontId="47" fillId="0" borderId="6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 wrapText="1"/>
    </xf>
    <xf numFmtId="0" fontId="44" fillId="0" borderId="14" xfId="0" applyFont="1" applyBorder="1" applyAlignment="1">
      <alignment horizontal="center" vertical="center" wrapText="1"/>
    </xf>
    <xf numFmtId="0" fontId="44" fillId="7" borderId="5" xfId="0" applyFont="1" applyFill="1" applyBorder="1" applyAlignment="1">
      <alignment horizontal="center" vertical="center" wrapText="1"/>
    </xf>
    <xf numFmtId="0" fontId="44" fillId="7" borderId="5" xfId="0" applyFont="1" applyFill="1" applyBorder="1" applyAlignment="1">
      <alignment horizontal="center" vertical="center"/>
    </xf>
    <xf numFmtId="0" fontId="57" fillId="0" borderId="2" xfId="0" applyFont="1" applyBorder="1" applyAlignment="1">
      <alignment horizontal="center" vertical="center"/>
    </xf>
    <xf numFmtId="0" fontId="57" fillId="0" borderId="18" xfId="0" applyFont="1" applyBorder="1" applyAlignment="1">
      <alignment horizontal="center" vertical="center"/>
    </xf>
    <xf numFmtId="0" fontId="44" fillId="0" borderId="55" xfId="0" applyFont="1" applyBorder="1" applyAlignment="1">
      <alignment horizontal="center" vertical="center"/>
    </xf>
    <xf numFmtId="0" fontId="57" fillId="0" borderId="8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58" fillId="0" borderId="28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vertical="center"/>
    </xf>
    <xf numFmtId="0" fontId="44" fillId="7" borderId="29" xfId="0" applyFont="1" applyFill="1" applyBorder="1" applyAlignment="1">
      <alignment horizontal="center" vertical="center"/>
    </xf>
    <xf numFmtId="0" fontId="44" fillId="0" borderId="29" xfId="0" applyFont="1" applyBorder="1" applyAlignment="1">
      <alignment horizontal="center" vertical="center" wrapText="1"/>
    </xf>
    <xf numFmtId="0" fontId="44" fillId="0" borderId="29" xfId="0" applyFont="1" applyBorder="1" applyAlignment="1">
      <alignment vertical="center"/>
    </xf>
    <xf numFmtId="0" fontId="44" fillId="3" borderId="29" xfId="0" applyFont="1" applyFill="1" applyBorder="1" applyAlignment="1">
      <alignment horizontal="center" vertical="center" wrapText="1"/>
    </xf>
    <xf numFmtId="0" fontId="49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vertical="center" wrapText="1"/>
    </xf>
    <xf numFmtId="0" fontId="44" fillId="0" borderId="30" xfId="0" applyFont="1" applyBorder="1" applyAlignment="1">
      <alignment horizontal="center" vertical="center"/>
    </xf>
    <xf numFmtId="0" fontId="44" fillId="0" borderId="36" xfId="0" applyFont="1" applyBorder="1" applyAlignment="1">
      <alignment vertical="center"/>
    </xf>
    <xf numFmtId="0" fontId="49" fillId="0" borderId="2" xfId="0" applyFont="1" applyBorder="1" applyAlignment="1">
      <alignment horizontal="center" vertical="center" wrapText="1"/>
    </xf>
    <xf numFmtId="0" fontId="44" fillId="9" borderId="2" xfId="0" applyFont="1" applyFill="1" applyBorder="1" applyAlignment="1">
      <alignment horizontal="center" vertical="center"/>
    </xf>
    <xf numFmtId="0" fontId="47" fillId="0" borderId="3" xfId="0" applyFont="1" applyBorder="1" applyAlignment="1">
      <alignment horizontal="center" vertical="center"/>
    </xf>
    <xf numFmtId="0" fontId="49" fillId="0" borderId="5" xfId="0" applyFont="1" applyBorder="1" applyAlignment="1">
      <alignment horizontal="center" vertical="center" wrapText="1"/>
    </xf>
    <xf numFmtId="0" fontId="44" fillId="9" borderId="5" xfId="0" applyFont="1" applyFill="1" applyBorder="1" applyAlignment="1">
      <alignment horizontal="center" vertical="center"/>
    </xf>
    <xf numFmtId="0" fontId="44" fillId="9" borderId="6" xfId="0" applyFont="1" applyFill="1" applyBorder="1" applyAlignment="1">
      <alignment horizontal="center" vertical="center"/>
    </xf>
    <xf numFmtId="0" fontId="44" fillId="9" borderId="4" xfId="0" applyFont="1" applyFill="1" applyBorder="1" applyAlignment="1">
      <alignment horizontal="center" vertical="center"/>
    </xf>
    <xf numFmtId="0" fontId="44" fillId="0" borderId="41" xfId="0" applyFont="1" applyBorder="1" applyAlignment="1">
      <alignment horizontal="center" vertical="center"/>
    </xf>
    <xf numFmtId="0" fontId="47" fillId="0" borderId="53" xfId="0" applyFont="1" applyBorder="1" applyAlignment="1">
      <alignment horizontal="center" vertical="center"/>
    </xf>
    <xf numFmtId="0" fontId="47" fillId="0" borderId="51" xfId="0" applyFont="1" applyBorder="1" applyAlignment="1">
      <alignment horizontal="center" vertical="center"/>
    </xf>
    <xf numFmtId="0" fontId="47" fillId="0" borderId="55" xfId="0" applyFont="1" applyBorder="1" applyAlignment="1">
      <alignment horizontal="center" vertical="center"/>
    </xf>
    <xf numFmtId="0" fontId="54" fillId="0" borderId="5" xfId="0" applyFont="1" applyBorder="1" applyAlignment="1">
      <alignment vertical="center"/>
    </xf>
    <xf numFmtId="0" fontId="49" fillId="2" borderId="5" xfId="0" applyFont="1" applyFill="1" applyBorder="1" applyAlignment="1">
      <alignment horizontal="center" vertical="center"/>
    </xf>
    <xf numFmtId="0" fontId="49" fillId="0" borderId="54" xfId="0" applyFont="1" applyBorder="1" applyAlignment="1">
      <alignment horizontal="center" vertical="center"/>
    </xf>
    <xf numFmtId="0" fontId="49" fillId="4" borderId="8" xfId="0" applyFont="1" applyFill="1" applyBorder="1" applyAlignment="1">
      <alignment horizontal="center" vertical="center"/>
    </xf>
    <xf numFmtId="0" fontId="48" fillId="0" borderId="28" xfId="0" applyFont="1" applyBorder="1" applyAlignment="1">
      <alignment horizontal="center" vertical="center" wrapText="1"/>
    </xf>
    <xf numFmtId="0" fontId="44" fillId="2" borderId="29" xfId="0" applyFont="1" applyFill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/>
    </xf>
    <xf numFmtId="0" fontId="44" fillId="0" borderId="32" xfId="0" applyFont="1" applyBorder="1" applyAlignment="1">
      <alignment horizontal="center" vertical="center"/>
    </xf>
    <xf numFmtId="0" fontId="49" fillId="0" borderId="7" xfId="0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44" fillId="3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/>
    </xf>
    <xf numFmtId="0" fontId="54" fillId="0" borderId="5" xfId="0" applyFont="1" applyBorder="1" applyAlignment="1">
      <alignment horizontal="center" vertical="center"/>
    </xf>
    <xf numFmtId="0" fontId="54" fillId="0" borderId="20" xfId="0" applyFont="1" applyBorder="1" applyAlignment="1">
      <alignment horizontal="center" vertical="center"/>
    </xf>
    <xf numFmtId="164" fontId="47" fillId="0" borderId="20" xfId="0" applyNumberFormat="1" applyFont="1" applyBorder="1" applyAlignment="1">
      <alignment horizontal="right" vertical="center"/>
    </xf>
    <xf numFmtId="164" fontId="47" fillId="0" borderId="20" xfId="0" applyNumberFormat="1" applyFont="1" applyFill="1" applyBorder="1" applyAlignment="1">
      <alignment horizontal="right" vertical="center"/>
    </xf>
    <xf numFmtId="164" fontId="47" fillId="0" borderId="21" xfId="0" applyNumberFormat="1" applyFont="1" applyBorder="1" applyAlignment="1">
      <alignment horizontal="right" vertical="center"/>
    </xf>
    <xf numFmtId="0" fontId="59" fillId="0" borderId="0" xfId="0" applyFont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43" fillId="0" borderId="0" xfId="0" quotePrefix="1" applyFont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9" fillId="4" borderId="5" xfId="0" applyFont="1" applyFill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/>
    </xf>
    <xf numFmtId="0" fontId="60" fillId="0" borderId="0" xfId="0" applyFont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1" fillId="0" borderId="17" xfId="0" applyFont="1" applyBorder="1" applyAlignment="1">
      <alignment horizontal="center" vertical="center" textRotation="90"/>
    </xf>
    <xf numFmtId="0" fontId="11" fillId="0" borderId="13" xfId="0" applyFont="1" applyBorder="1" applyAlignment="1">
      <alignment horizontal="center" vertical="center" textRotation="90"/>
    </xf>
    <xf numFmtId="0" fontId="11" fillId="0" borderId="15" xfId="0" applyFont="1" applyBorder="1" applyAlignment="1">
      <alignment horizontal="center" vertical="center" textRotation="90"/>
    </xf>
    <xf numFmtId="0" fontId="30" fillId="0" borderId="22" xfId="0" applyFont="1" applyFill="1" applyBorder="1" applyAlignment="1">
      <alignment horizontal="center" vertical="center" textRotation="90" wrapText="1"/>
    </xf>
    <xf numFmtId="0" fontId="30" fillId="0" borderId="23" xfId="0" applyFont="1" applyFill="1" applyBorder="1" applyAlignment="1">
      <alignment horizontal="center" vertical="center" textRotation="90" wrapText="1"/>
    </xf>
    <xf numFmtId="0" fontId="30" fillId="0" borderId="24" xfId="0" applyFont="1" applyFill="1" applyBorder="1" applyAlignment="1">
      <alignment horizontal="center" vertical="center" textRotation="90" wrapText="1"/>
    </xf>
    <xf numFmtId="0" fontId="30" fillId="0" borderId="25" xfId="0" applyFont="1" applyFill="1" applyBorder="1" applyAlignment="1">
      <alignment horizontal="center" vertical="center" textRotation="90" wrapText="1"/>
    </xf>
    <xf numFmtId="0" fontId="30" fillId="0" borderId="26" xfId="0" applyFont="1" applyFill="1" applyBorder="1" applyAlignment="1">
      <alignment horizontal="center" vertical="center" textRotation="90" wrapText="1"/>
    </xf>
    <xf numFmtId="0" fontId="30" fillId="0" borderId="27" xfId="0" applyFont="1" applyFill="1" applyBorder="1" applyAlignment="1">
      <alignment horizontal="center" vertical="center" textRotation="90" wrapText="1"/>
    </xf>
    <xf numFmtId="0" fontId="11" fillId="0" borderId="17" xfId="0" applyFont="1" applyBorder="1" applyAlignment="1">
      <alignment horizontal="center" vertical="center" textRotation="90" wrapText="1"/>
    </xf>
    <xf numFmtId="0" fontId="11" fillId="0" borderId="13" xfId="0" applyFont="1" applyBorder="1" applyAlignment="1">
      <alignment horizontal="center" vertical="center" textRotation="90" wrapText="1"/>
    </xf>
    <xf numFmtId="0" fontId="11" fillId="0" borderId="15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top"/>
    </xf>
    <xf numFmtId="0" fontId="14" fillId="0" borderId="0" xfId="1" quotePrefix="1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56" fillId="0" borderId="63" xfId="0" applyFont="1" applyBorder="1" applyAlignment="1">
      <alignment horizontal="center" vertical="center"/>
    </xf>
    <xf numFmtId="0" fontId="56" fillId="0" borderId="64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0" fontId="55" fillId="4" borderId="2" xfId="0" applyFont="1" applyFill="1" applyBorder="1" applyAlignment="1">
      <alignment horizontal="center" vertical="center"/>
    </xf>
    <xf numFmtId="0" fontId="55" fillId="4" borderId="5" xfId="0" applyFont="1" applyFill="1" applyBorder="1" applyAlignment="1">
      <alignment horizontal="center" vertical="center"/>
    </xf>
    <xf numFmtId="0" fontId="44" fillId="0" borderId="10" xfId="0" applyFont="1" applyBorder="1" applyAlignment="1">
      <alignment horizontal="center"/>
    </xf>
    <xf numFmtId="0" fontId="44" fillId="0" borderId="11" xfId="0" applyFont="1" applyBorder="1" applyAlignment="1">
      <alignment horizontal="center"/>
    </xf>
    <xf numFmtId="0" fontId="44" fillId="0" borderId="13" xfId="0" applyFont="1" applyBorder="1" applyAlignment="1">
      <alignment horizontal="center" vertical="center" wrapText="1"/>
    </xf>
    <xf numFmtId="0" fontId="44" fillId="0" borderId="15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center" vertical="center" wrapText="1"/>
    </xf>
    <xf numFmtId="0" fontId="44" fillId="0" borderId="8" xfId="0" applyFont="1" applyBorder="1" applyAlignment="1">
      <alignment horizontal="center" vertical="center" wrapText="1"/>
    </xf>
    <xf numFmtId="0" fontId="44" fillId="0" borderId="8" xfId="0" applyFont="1" applyBorder="1" applyAlignment="1">
      <alignment horizontal="center" vertical="center"/>
    </xf>
    <xf numFmtId="0" fontId="55" fillId="0" borderId="5" xfId="0" applyFont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50" fillId="0" borderId="22" xfId="0" applyFont="1" applyFill="1" applyBorder="1" applyAlignment="1">
      <alignment horizontal="center" vertical="center" textRotation="90" wrapText="1"/>
    </xf>
    <xf numFmtId="0" fontId="50" fillId="0" borderId="23" xfId="0" applyFont="1" applyFill="1" applyBorder="1" applyAlignment="1">
      <alignment horizontal="center" vertical="center" textRotation="90" wrapText="1"/>
    </xf>
    <xf numFmtId="0" fontId="50" fillId="0" borderId="24" xfId="0" applyFont="1" applyFill="1" applyBorder="1" applyAlignment="1">
      <alignment horizontal="center" vertical="center" textRotation="90" wrapText="1"/>
    </xf>
    <xf numFmtId="0" fontId="50" fillId="0" borderId="25" xfId="0" applyFont="1" applyFill="1" applyBorder="1" applyAlignment="1">
      <alignment horizontal="center" vertical="center" textRotation="90" wrapText="1"/>
    </xf>
    <xf numFmtId="0" fontId="50" fillId="0" borderId="0" xfId="0" applyFont="1" applyFill="1" applyBorder="1" applyAlignment="1">
      <alignment horizontal="center" vertical="center" textRotation="90" wrapText="1"/>
    </xf>
    <xf numFmtId="0" fontId="50" fillId="0" borderId="26" xfId="0" applyFont="1" applyFill="1" applyBorder="1" applyAlignment="1">
      <alignment horizontal="center" vertical="center" textRotation="90" wrapText="1"/>
    </xf>
    <xf numFmtId="0" fontId="50" fillId="0" borderId="27" xfId="0" applyFont="1" applyFill="1" applyBorder="1" applyAlignment="1">
      <alignment horizontal="center" vertical="center" textRotation="90" wrapText="1"/>
    </xf>
    <xf numFmtId="0" fontId="48" fillId="0" borderId="17" xfId="0" applyFont="1" applyBorder="1" applyAlignment="1">
      <alignment horizontal="center" vertical="center" wrapText="1"/>
    </xf>
    <xf numFmtId="0" fontId="48" fillId="0" borderId="13" xfId="0" applyFont="1" applyBorder="1" applyAlignment="1">
      <alignment horizontal="center" vertical="center" wrapText="1"/>
    </xf>
    <xf numFmtId="0" fontId="47" fillId="0" borderId="37" xfId="0" applyFont="1" applyBorder="1" applyAlignment="1">
      <alignment horizontal="center" vertical="center" wrapText="1"/>
    </xf>
    <xf numFmtId="0" fontId="47" fillId="0" borderId="38" xfId="0" applyFont="1" applyBorder="1" applyAlignment="1">
      <alignment horizontal="center" vertical="center" wrapText="1"/>
    </xf>
    <xf numFmtId="0" fontId="44" fillId="0" borderId="51" xfId="0" applyFont="1" applyBorder="1" applyAlignment="1">
      <alignment horizontal="center" vertical="center" wrapText="1"/>
    </xf>
    <xf numFmtId="0" fontId="44" fillId="0" borderId="41" xfId="0" applyFont="1" applyBorder="1" applyAlignment="1">
      <alignment horizontal="center" vertical="center" wrapText="1"/>
    </xf>
    <xf numFmtId="0" fontId="55" fillId="0" borderId="37" xfId="0" applyFont="1" applyBorder="1" applyAlignment="1">
      <alignment horizontal="center" vertical="center"/>
    </xf>
    <xf numFmtId="0" fontId="55" fillId="0" borderId="38" xfId="0" applyFont="1" applyBorder="1" applyAlignment="1">
      <alignment horizontal="center" vertical="center"/>
    </xf>
    <xf numFmtId="0" fontId="56" fillId="0" borderId="59" xfId="0" applyFont="1" applyBorder="1" applyAlignment="1">
      <alignment horizontal="center" vertical="center"/>
    </xf>
    <xf numFmtId="0" fontId="56" fillId="0" borderId="60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/>
    </xf>
    <xf numFmtId="0" fontId="46" fillId="0" borderId="5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0" fontId="55" fillId="0" borderId="43" xfId="0" applyFont="1" applyBorder="1" applyAlignment="1">
      <alignment horizontal="center" vertical="center" wrapText="1"/>
    </xf>
    <xf numFmtId="0" fontId="55" fillId="0" borderId="44" xfId="0" applyFont="1" applyBorder="1" applyAlignment="1">
      <alignment horizontal="center" vertical="center" wrapText="1"/>
    </xf>
    <xf numFmtId="0" fontId="55" fillId="0" borderId="45" xfId="0" applyFont="1" applyBorder="1" applyAlignment="1">
      <alignment horizontal="center" vertical="center" wrapText="1"/>
    </xf>
    <xf numFmtId="0" fontId="55" fillId="0" borderId="46" xfId="0" applyFont="1" applyBorder="1" applyAlignment="1">
      <alignment horizontal="center" vertical="center" wrapText="1"/>
    </xf>
    <xf numFmtId="0" fontId="55" fillId="0" borderId="0" xfId="0" applyFont="1" applyBorder="1" applyAlignment="1">
      <alignment horizontal="center" vertical="center" wrapText="1"/>
    </xf>
    <xf numFmtId="0" fontId="55" fillId="0" borderId="47" xfId="0" applyFont="1" applyBorder="1" applyAlignment="1">
      <alignment horizontal="center" vertical="center" wrapText="1"/>
    </xf>
    <xf numFmtId="0" fontId="55" fillId="0" borderId="48" xfId="0" applyFont="1" applyBorder="1" applyAlignment="1">
      <alignment horizontal="center" vertical="center" wrapText="1"/>
    </xf>
    <xf numFmtId="0" fontId="55" fillId="0" borderId="49" xfId="0" applyFont="1" applyBorder="1" applyAlignment="1">
      <alignment horizontal="center" vertical="center" wrapText="1"/>
    </xf>
    <xf numFmtId="0" fontId="55" fillId="0" borderId="50" xfId="0" applyFont="1" applyBorder="1" applyAlignment="1">
      <alignment horizontal="center" vertical="center" wrapText="1"/>
    </xf>
    <xf numFmtId="0" fontId="48" fillId="0" borderId="39" xfId="0" applyFont="1" applyBorder="1" applyAlignment="1">
      <alignment horizontal="center" vertical="center" wrapText="1"/>
    </xf>
    <xf numFmtId="0" fontId="48" fillId="0" borderId="40" xfId="0" applyFont="1" applyBorder="1" applyAlignment="1">
      <alignment horizontal="center" vertical="center" wrapText="1"/>
    </xf>
    <xf numFmtId="0" fontId="49" fillId="0" borderId="57" xfId="0" applyFont="1" applyBorder="1" applyAlignment="1">
      <alignment horizontal="center" vertical="center" wrapText="1"/>
    </xf>
    <xf numFmtId="0" fontId="49" fillId="0" borderId="58" xfId="0" applyFont="1" applyBorder="1" applyAlignment="1">
      <alignment horizontal="center" vertical="center" wrapText="1"/>
    </xf>
    <xf numFmtId="0" fontId="55" fillId="0" borderId="57" xfId="0" applyFont="1" applyBorder="1" applyAlignment="1">
      <alignment horizontal="center" vertical="center" wrapText="1"/>
    </xf>
    <xf numFmtId="0" fontId="55" fillId="0" borderId="58" xfId="0" applyFont="1" applyBorder="1" applyAlignment="1">
      <alignment horizontal="center" vertical="center" wrapText="1"/>
    </xf>
    <xf numFmtId="0" fontId="61" fillId="0" borderId="0" xfId="0" applyFont="1" applyAlignment="1">
      <alignment horizontal="center" vertical="top"/>
    </xf>
    <xf numFmtId="0" fontId="54" fillId="0" borderId="2" xfId="0" applyFont="1" applyBorder="1" applyAlignment="1">
      <alignment horizontal="center" vertical="center"/>
    </xf>
    <xf numFmtId="0" fontId="54" fillId="0" borderId="5" xfId="0" applyFont="1" applyBorder="1" applyAlignment="1">
      <alignment horizontal="center" vertical="center"/>
    </xf>
    <xf numFmtId="0" fontId="54" fillId="0" borderId="20" xfId="0" applyFont="1" applyBorder="1" applyAlignment="1">
      <alignment horizontal="center" vertical="center"/>
    </xf>
    <xf numFmtId="0" fontId="44" fillId="0" borderId="17" xfId="0" applyFont="1" applyBorder="1" applyAlignment="1">
      <alignment horizontal="center" vertical="center"/>
    </xf>
    <xf numFmtId="0" fontId="44" fillId="0" borderId="2" xfId="0" applyFont="1" applyBorder="1" applyAlignment="1">
      <alignment horizontal="center" vertical="center"/>
    </xf>
    <xf numFmtId="0" fontId="44" fillId="0" borderId="13" xfId="0" applyFont="1" applyBorder="1" applyAlignment="1">
      <alignment horizontal="center" vertical="center"/>
    </xf>
    <xf numFmtId="0" fontId="44" fillId="0" borderId="5" xfId="0" applyFont="1" applyBorder="1" applyAlignment="1">
      <alignment horizontal="center" vertical="center"/>
    </xf>
    <xf numFmtId="0" fontId="44" fillId="0" borderId="19" xfId="0" applyFont="1" applyBorder="1" applyAlignment="1">
      <alignment horizontal="center" vertical="center"/>
    </xf>
    <xf numFmtId="0" fontId="44" fillId="0" borderId="20" xfId="0" applyFont="1" applyBorder="1" applyAlignment="1">
      <alignment horizontal="center" vertical="center"/>
    </xf>
    <xf numFmtId="0" fontId="44" fillId="0" borderId="46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4" fillId="0" borderId="25" xfId="0" applyFont="1" applyBorder="1" applyAlignment="1">
      <alignment horizontal="center" vertical="center"/>
    </xf>
    <xf numFmtId="0" fontId="44" fillId="0" borderId="56" xfId="0" applyFont="1" applyBorder="1" applyAlignment="1">
      <alignment horizontal="center" vertical="center"/>
    </xf>
    <xf numFmtId="0" fontId="44" fillId="0" borderId="61" xfId="0" applyFont="1" applyBorder="1" applyAlignment="1">
      <alignment horizontal="center" vertical="center"/>
    </xf>
    <xf numFmtId="0" fontId="44" fillId="0" borderId="62" xfId="0" applyFont="1" applyBorder="1" applyAlignment="1">
      <alignment horizontal="center" vertical="center"/>
    </xf>
    <xf numFmtId="0" fontId="33" fillId="0" borderId="0" xfId="2" applyFont="1" applyAlignment="1">
      <alignment horizontal="center" vertical="center"/>
    </xf>
    <xf numFmtId="0" fontId="34" fillId="0" borderId="0" xfId="2" applyFont="1" applyAlignment="1">
      <alignment horizontal="center" vertical="center" wrapText="1"/>
    </xf>
    <xf numFmtId="0" fontId="34" fillId="0" borderId="0" xfId="2" applyFont="1" applyAlignment="1">
      <alignment horizontal="center" vertical="center"/>
    </xf>
    <xf numFmtId="0" fontId="55" fillId="0" borderId="52" xfId="0" applyFont="1" applyBorder="1" applyAlignment="1">
      <alignment horizontal="center" vertical="center"/>
    </xf>
    <xf numFmtId="0" fontId="55" fillId="0" borderId="65" xfId="0" applyFont="1" applyBorder="1" applyAlignment="1">
      <alignment horizontal="center" vertical="center"/>
    </xf>
    <xf numFmtId="0" fontId="44" fillId="0" borderId="58" xfId="0" applyFont="1" applyBorder="1" applyAlignment="1">
      <alignment horizontal="center" vertical="center"/>
    </xf>
    <xf numFmtId="0" fontId="56" fillId="0" borderId="58" xfId="0" applyFont="1" applyBorder="1" applyAlignment="1">
      <alignment horizontal="center" vertical="center"/>
    </xf>
    <xf numFmtId="0" fontId="56" fillId="0" borderId="66" xfId="0" applyFont="1" applyBorder="1" applyAlignment="1">
      <alignment horizontal="center" vertical="center"/>
    </xf>
    <xf numFmtId="0" fontId="56" fillId="0" borderId="8" xfId="0" applyFont="1" applyBorder="1" applyAlignment="1">
      <alignment horizontal="center" vertical="center" wrapText="1"/>
    </xf>
    <xf numFmtId="0" fontId="56" fillId="0" borderId="57" xfId="0" applyFont="1" applyBorder="1" applyAlignment="1">
      <alignment horizontal="center" vertical="center" wrapText="1"/>
    </xf>
    <xf numFmtId="0" fontId="56" fillId="0" borderId="64" xfId="0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0" fontId="44" fillId="0" borderId="65" xfId="0" applyFont="1" applyBorder="1" applyAlignment="1">
      <alignment horizontal="center" vertical="center" wrapText="1"/>
    </xf>
    <xf numFmtId="0" fontId="47" fillId="0" borderId="52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/>
    </xf>
    <xf numFmtId="0" fontId="63" fillId="0" borderId="0" xfId="0" applyFont="1" applyAlignment="1">
      <alignment horizontal="center" vertical="top" wrapText="1"/>
    </xf>
    <xf numFmtId="0" fontId="52" fillId="0" borderId="0" xfId="0" applyFont="1"/>
    <xf numFmtId="0" fontId="64" fillId="0" borderId="0" xfId="0" applyFont="1" applyAlignment="1">
      <alignment horizontal="center" vertical="center"/>
    </xf>
  </cellXfs>
  <cellStyles count="8">
    <cellStyle name="Bình thường" xfId="0" builtinId="0"/>
    <cellStyle name="Bình thường 2" xfId="3" xr:uid="{00000000-0005-0000-0000-000000000000}"/>
    <cellStyle name="Normal 2" xfId="1" xr:uid="{00000000-0005-0000-0000-000002000000}"/>
    <cellStyle name="Normal 2 2" xfId="5" xr:uid="{00000000-0005-0000-0000-000003000000}"/>
    <cellStyle name="Normal 3" xfId="2" xr:uid="{00000000-0005-0000-0000-000004000000}"/>
    <cellStyle name="Normal 6" xfId="7" xr:uid="{00000000-0005-0000-0000-000005000000}"/>
    <cellStyle name="Normal 7" xfId="6" xr:uid="{00000000-0005-0000-0000-000006000000}"/>
    <cellStyle name="Normal_BG 08-09" xfId="4" xr:uid="{00000000-0005-0000-0000-000007000000}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314739</xdr:colOff>
      <xdr:row>0</xdr:row>
      <xdr:rowOff>41411</xdr:rowOff>
    </xdr:from>
    <xdr:to>
      <xdr:col>1</xdr:col>
      <xdr:colOff>432766</xdr:colOff>
      <xdr:row>2</xdr:row>
      <xdr:rowOff>132520</xdr:rowOff>
    </xdr:to>
    <xdr:pic>
      <xdr:nvPicPr>
        <xdr:cNvPr id="3" name="Hình ảnh 2">
          <a:extLst>
            <a:ext uri="{FF2B5EF4-FFF2-40B4-BE49-F238E27FC236}">
              <a16:creationId xmlns:a16="http://schemas.microsoft.com/office/drawing/2014/main" id="{375A6C65-7356-461B-BE7A-55DE46434E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085" b="6602"/>
        <a:stretch/>
      </xdr:blipFill>
      <xdr:spPr>
        <a:xfrm>
          <a:off x="314739" y="41411"/>
          <a:ext cx="1285875" cy="1109870"/>
        </a:xfrm>
        <a:prstGeom prst="rect">
          <a:avLst/>
        </a:prstGeom>
      </xdr:spPr>
    </xdr:pic>
    <xdr:clientData/>
  </xdr:twoCellAnchor>
  <xdr:twoCellAnchor>
    <xdr:from>
      <xdr:col>2</xdr:col>
      <xdr:colOff>1540565</xdr:colOff>
      <xdr:row>1</xdr:row>
      <xdr:rowOff>414131</xdr:rowOff>
    </xdr:from>
    <xdr:to>
      <xdr:col>15</xdr:col>
      <xdr:colOff>480392</xdr:colOff>
      <xdr:row>1</xdr:row>
      <xdr:rowOff>414131</xdr:rowOff>
    </xdr:to>
    <xdr:cxnSp macro="">
      <xdr:nvCxnSpPr>
        <xdr:cNvPr id="5" name="Đường nối Thẳng 4">
          <a:extLst>
            <a:ext uri="{FF2B5EF4-FFF2-40B4-BE49-F238E27FC236}">
              <a16:creationId xmlns:a16="http://schemas.microsoft.com/office/drawing/2014/main" id="{40D04810-DDE5-41E9-A2BD-FE5DFDC99B89}"/>
            </a:ext>
          </a:extLst>
        </xdr:cNvPr>
        <xdr:cNvCxnSpPr/>
      </xdr:nvCxnSpPr>
      <xdr:spPr>
        <a:xfrm flipV="1">
          <a:off x="3188804" y="1002196"/>
          <a:ext cx="3785153" cy="0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Chủ đề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62"/>
  <sheetViews>
    <sheetView topLeftCell="A43" workbookViewId="0">
      <selection activeCell="B2" sqref="B2"/>
    </sheetView>
  </sheetViews>
  <sheetFormatPr defaultRowHeight="15" x14ac:dyDescent="0.25"/>
  <cols>
    <col min="2" max="2" width="9.140625" style="157"/>
    <col min="3" max="5" width="15.28515625" customWidth="1"/>
  </cols>
  <sheetData>
    <row r="1" spans="2:5" x14ac:dyDescent="0.25">
      <c r="B1" s="157" t="s">
        <v>686</v>
      </c>
      <c r="C1" s="109" t="s">
        <v>386</v>
      </c>
      <c r="D1" s="109" t="s">
        <v>388</v>
      </c>
      <c r="E1" s="109" t="s">
        <v>387</v>
      </c>
    </row>
    <row r="2" spans="2:5" x14ac:dyDescent="0.25">
      <c r="B2" s="157">
        <v>-8</v>
      </c>
      <c r="C2" s="109" t="s">
        <v>662</v>
      </c>
      <c r="D2" s="109" t="s">
        <v>663</v>
      </c>
      <c r="E2" s="109" t="s">
        <v>664</v>
      </c>
    </row>
    <row r="3" spans="2:5" x14ac:dyDescent="0.25">
      <c r="B3" s="157">
        <v>-7</v>
      </c>
      <c r="C3" s="109" t="s">
        <v>665</v>
      </c>
      <c r="D3" s="109" t="s">
        <v>666</v>
      </c>
      <c r="E3" s="109" t="s">
        <v>667</v>
      </c>
    </row>
    <row r="4" spans="2:5" x14ac:dyDescent="0.25">
      <c r="B4" s="157">
        <v>-6</v>
      </c>
      <c r="C4" s="109" t="s">
        <v>668</v>
      </c>
      <c r="D4" s="109" t="s">
        <v>669</v>
      </c>
      <c r="E4" s="109" t="s">
        <v>670</v>
      </c>
    </row>
    <row r="5" spans="2:5" x14ac:dyDescent="0.25">
      <c r="B5" s="157">
        <v>-5</v>
      </c>
      <c r="C5" s="109" t="s">
        <v>671</v>
      </c>
      <c r="D5" s="109" t="s">
        <v>672</v>
      </c>
      <c r="E5" s="109" t="s">
        <v>673</v>
      </c>
    </row>
    <row r="6" spans="2:5" x14ac:dyDescent="0.25">
      <c r="B6" s="157">
        <v>-4</v>
      </c>
      <c r="C6" s="109" t="s">
        <v>674</v>
      </c>
      <c r="D6" s="109" t="s">
        <v>675</v>
      </c>
      <c r="E6" s="109" t="s">
        <v>676</v>
      </c>
    </row>
    <row r="7" spans="2:5" x14ac:dyDescent="0.25">
      <c r="B7" s="157">
        <v>-3</v>
      </c>
      <c r="C7" s="109" t="s">
        <v>677</v>
      </c>
      <c r="D7" s="109" t="s">
        <v>678</v>
      </c>
      <c r="E7" s="109" t="s">
        <v>679</v>
      </c>
    </row>
    <row r="8" spans="2:5" x14ac:dyDescent="0.25">
      <c r="B8" s="157">
        <v>-2</v>
      </c>
      <c r="C8" s="109" t="s">
        <v>680</v>
      </c>
      <c r="D8" s="109" t="s">
        <v>681</v>
      </c>
      <c r="E8" s="109" t="s">
        <v>682</v>
      </c>
    </row>
    <row r="9" spans="2:5" x14ac:dyDescent="0.25">
      <c r="B9" s="157">
        <v>-1</v>
      </c>
      <c r="C9" s="109" t="s">
        <v>683</v>
      </c>
      <c r="D9" s="109" t="s">
        <v>684</v>
      </c>
      <c r="E9" s="109" t="s">
        <v>685</v>
      </c>
    </row>
    <row r="10" spans="2:5" x14ac:dyDescent="0.25">
      <c r="B10" s="19">
        <v>0</v>
      </c>
      <c r="C10" t="s">
        <v>389</v>
      </c>
      <c r="D10" t="s">
        <v>390</v>
      </c>
      <c r="E10" t="s">
        <v>391</v>
      </c>
    </row>
    <row r="11" spans="2:5" x14ac:dyDescent="0.25">
      <c r="B11" s="19">
        <v>1</v>
      </c>
      <c r="C11" t="s">
        <v>392</v>
      </c>
      <c r="D11" t="s">
        <v>393</v>
      </c>
      <c r="E11" t="s">
        <v>394</v>
      </c>
    </row>
    <row r="12" spans="2:5" x14ac:dyDescent="0.25">
      <c r="B12" s="19">
        <v>2</v>
      </c>
      <c r="C12" t="s">
        <v>395</v>
      </c>
      <c r="D12" t="s">
        <v>396</v>
      </c>
      <c r="E12" t="s">
        <v>397</v>
      </c>
    </row>
    <row r="13" spans="2:5" x14ac:dyDescent="0.25">
      <c r="B13" s="19">
        <v>3</v>
      </c>
      <c r="C13" t="s">
        <v>398</v>
      </c>
      <c r="D13" t="s">
        <v>399</v>
      </c>
      <c r="E13" t="s">
        <v>400</v>
      </c>
    </row>
    <row r="14" spans="2:5" x14ac:dyDescent="0.25">
      <c r="B14" s="19">
        <v>4</v>
      </c>
      <c r="C14" t="s">
        <v>401</v>
      </c>
      <c r="D14" t="s">
        <v>402</v>
      </c>
      <c r="E14" t="s">
        <v>403</v>
      </c>
    </row>
    <row r="15" spans="2:5" x14ac:dyDescent="0.25">
      <c r="B15" s="19">
        <v>5</v>
      </c>
      <c r="C15" t="s">
        <v>404</v>
      </c>
      <c r="D15" t="s">
        <v>405</v>
      </c>
      <c r="E15" t="s">
        <v>406</v>
      </c>
    </row>
    <row r="16" spans="2:5" x14ac:dyDescent="0.25">
      <c r="B16" s="19">
        <v>6</v>
      </c>
      <c r="C16" t="s">
        <v>407</v>
      </c>
      <c r="D16" t="s">
        <v>408</v>
      </c>
      <c r="E16" t="s">
        <v>409</v>
      </c>
    </row>
    <row r="17" spans="2:5" x14ac:dyDescent="0.25">
      <c r="B17" s="19">
        <v>7</v>
      </c>
      <c r="C17" t="s">
        <v>410</v>
      </c>
      <c r="D17" t="s">
        <v>411</v>
      </c>
      <c r="E17" t="s">
        <v>412</v>
      </c>
    </row>
    <row r="18" spans="2:5" x14ac:dyDescent="0.25">
      <c r="B18" s="19">
        <v>8</v>
      </c>
      <c r="C18" t="s">
        <v>413</v>
      </c>
      <c r="D18" t="s">
        <v>414</v>
      </c>
      <c r="E18" t="s">
        <v>415</v>
      </c>
    </row>
    <row r="19" spans="2:5" x14ac:dyDescent="0.25">
      <c r="B19" s="19">
        <v>9</v>
      </c>
      <c r="C19" t="s">
        <v>416</v>
      </c>
      <c r="D19" t="s">
        <v>417</v>
      </c>
      <c r="E19" t="s">
        <v>418</v>
      </c>
    </row>
    <row r="20" spans="2:5" x14ac:dyDescent="0.25">
      <c r="B20" s="19">
        <v>10</v>
      </c>
      <c r="C20" t="s">
        <v>419</v>
      </c>
      <c r="D20" t="s">
        <v>420</v>
      </c>
      <c r="E20" t="s">
        <v>421</v>
      </c>
    </row>
    <row r="21" spans="2:5" x14ac:dyDescent="0.25">
      <c r="B21" s="107">
        <v>11</v>
      </c>
      <c r="C21" t="s">
        <v>422</v>
      </c>
      <c r="D21" t="s">
        <v>423</v>
      </c>
      <c r="E21" t="s">
        <v>424</v>
      </c>
    </row>
    <row r="22" spans="2:5" x14ac:dyDescent="0.25">
      <c r="B22" s="19">
        <v>12</v>
      </c>
      <c r="C22" t="s">
        <v>425</v>
      </c>
      <c r="D22" t="s">
        <v>426</v>
      </c>
      <c r="E22" t="s">
        <v>427</v>
      </c>
    </row>
    <row r="23" spans="2:5" x14ac:dyDescent="0.25">
      <c r="B23" s="19">
        <v>13</v>
      </c>
      <c r="C23" t="s">
        <v>428</v>
      </c>
      <c r="D23" t="s">
        <v>429</v>
      </c>
      <c r="E23" t="s">
        <v>430</v>
      </c>
    </row>
    <row r="24" spans="2:5" x14ac:dyDescent="0.25">
      <c r="B24" s="19">
        <v>14</v>
      </c>
      <c r="C24" t="s">
        <v>431</v>
      </c>
      <c r="D24" t="s">
        <v>432</v>
      </c>
      <c r="E24" t="s">
        <v>433</v>
      </c>
    </row>
    <row r="25" spans="2:5" x14ac:dyDescent="0.25">
      <c r="B25" s="19">
        <v>15</v>
      </c>
      <c r="C25" t="s">
        <v>434</v>
      </c>
      <c r="D25" t="s">
        <v>435</v>
      </c>
      <c r="E25" t="s">
        <v>436</v>
      </c>
    </row>
    <row r="26" spans="2:5" x14ac:dyDescent="0.25">
      <c r="B26" s="19">
        <v>16</v>
      </c>
      <c r="C26" t="s">
        <v>437</v>
      </c>
      <c r="D26" t="s">
        <v>438</v>
      </c>
      <c r="E26" t="s">
        <v>439</v>
      </c>
    </row>
    <row r="27" spans="2:5" x14ac:dyDescent="0.25">
      <c r="B27" s="107">
        <v>17</v>
      </c>
      <c r="C27" t="s">
        <v>440</v>
      </c>
      <c r="D27" t="s">
        <v>441</v>
      </c>
      <c r="E27" t="s">
        <v>442</v>
      </c>
    </row>
    <row r="28" spans="2:5" x14ac:dyDescent="0.25">
      <c r="B28" s="19">
        <v>18</v>
      </c>
      <c r="C28" t="s">
        <v>443</v>
      </c>
      <c r="D28" t="s">
        <v>444</v>
      </c>
      <c r="E28" t="s">
        <v>445</v>
      </c>
    </row>
    <row r="29" spans="2:5" x14ac:dyDescent="0.25">
      <c r="B29" s="19">
        <v>19</v>
      </c>
      <c r="C29" t="s">
        <v>446</v>
      </c>
      <c r="D29" t="s">
        <v>447</v>
      </c>
      <c r="E29" t="s">
        <v>448</v>
      </c>
    </row>
    <row r="30" spans="2:5" x14ac:dyDescent="0.25">
      <c r="B30" s="19">
        <v>20</v>
      </c>
      <c r="C30" t="s">
        <v>449</v>
      </c>
      <c r="D30" t="s">
        <v>450</v>
      </c>
      <c r="E30" t="s">
        <v>451</v>
      </c>
    </row>
    <row r="31" spans="2:5" x14ac:dyDescent="0.25">
      <c r="B31" s="19">
        <v>21</v>
      </c>
      <c r="C31" t="s">
        <v>452</v>
      </c>
      <c r="D31" t="s">
        <v>453</v>
      </c>
      <c r="E31" t="s">
        <v>454</v>
      </c>
    </row>
    <row r="32" spans="2:5" x14ac:dyDescent="0.25">
      <c r="B32" s="19">
        <v>22</v>
      </c>
      <c r="C32" t="s">
        <v>455</v>
      </c>
      <c r="D32" t="s">
        <v>456</v>
      </c>
      <c r="E32" t="s">
        <v>457</v>
      </c>
    </row>
    <row r="33" spans="2:5" x14ac:dyDescent="0.25">
      <c r="B33" s="108">
        <v>23</v>
      </c>
      <c r="C33" t="s">
        <v>458</v>
      </c>
      <c r="D33" t="s">
        <v>459</v>
      </c>
      <c r="E33" t="s">
        <v>460</v>
      </c>
    </row>
    <row r="34" spans="2:5" x14ac:dyDescent="0.25">
      <c r="B34" s="108">
        <v>24</v>
      </c>
      <c r="C34" t="s">
        <v>461</v>
      </c>
      <c r="D34" t="s">
        <v>462</v>
      </c>
      <c r="E34" t="s">
        <v>463</v>
      </c>
    </row>
    <row r="35" spans="2:5" x14ac:dyDescent="0.25">
      <c r="B35" s="19">
        <v>25</v>
      </c>
      <c r="C35" t="s">
        <v>464</v>
      </c>
      <c r="D35" t="s">
        <v>465</v>
      </c>
      <c r="E35" t="s">
        <v>466</v>
      </c>
    </row>
    <row r="36" spans="2:5" x14ac:dyDescent="0.25">
      <c r="B36" s="19">
        <v>26</v>
      </c>
      <c r="C36" t="s">
        <v>467</v>
      </c>
      <c r="D36" t="s">
        <v>468</v>
      </c>
      <c r="E36" t="s">
        <v>469</v>
      </c>
    </row>
    <row r="37" spans="2:5" x14ac:dyDescent="0.25">
      <c r="B37" s="19">
        <v>27</v>
      </c>
      <c r="C37" t="s">
        <v>470</v>
      </c>
      <c r="D37" t="s">
        <v>471</v>
      </c>
      <c r="E37" t="s">
        <v>472</v>
      </c>
    </row>
    <row r="38" spans="2:5" x14ac:dyDescent="0.25">
      <c r="B38" s="19">
        <v>28</v>
      </c>
      <c r="C38" t="s">
        <v>473</v>
      </c>
      <c r="D38" t="s">
        <v>474</v>
      </c>
      <c r="E38" t="s">
        <v>475</v>
      </c>
    </row>
    <row r="39" spans="2:5" x14ac:dyDescent="0.25">
      <c r="B39" s="19">
        <v>29</v>
      </c>
      <c r="C39" t="s">
        <v>476</v>
      </c>
      <c r="D39" t="s">
        <v>477</v>
      </c>
      <c r="E39" t="s">
        <v>478</v>
      </c>
    </row>
    <row r="40" spans="2:5" x14ac:dyDescent="0.25">
      <c r="B40" s="19">
        <v>30</v>
      </c>
      <c r="C40" t="s">
        <v>479</v>
      </c>
      <c r="D40" t="s">
        <v>480</v>
      </c>
      <c r="E40" t="s">
        <v>481</v>
      </c>
    </row>
    <row r="41" spans="2:5" x14ac:dyDescent="0.25">
      <c r="B41" s="19">
        <v>31</v>
      </c>
      <c r="C41" t="s">
        <v>482</v>
      </c>
      <c r="D41" t="s">
        <v>483</v>
      </c>
      <c r="E41" t="s">
        <v>484</v>
      </c>
    </row>
    <row r="42" spans="2:5" x14ac:dyDescent="0.25">
      <c r="B42" s="19">
        <v>32</v>
      </c>
      <c r="C42" t="s">
        <v>485</v>
      </c>
      <c r="D42" t="s">
        <v>486</v>
      </c>
      <c r="E42" t="s">
        <v>487</v>
      </c>
    </row>
    <row r="43" spans="2:5" x14ac:dyDescent="0.25">
      <c r="B43" s="107">
        <v>33</v>
      </c>
      <c r="C43" t="s">
        <v>488</v>
      </c>
      <c r="D43" t="s">
        <v>489</v>
      </c>
      <c r="E43" t="s">
        <v>490</v>
      </c>
    </row>
    <row r="44" spans="2:5" x14ac:dyDescent="0.25">
      <c r="B44" s="107">
        <v>34</v>
      </c>
      <c r="C44" t="s">
        <v>491</v>
      </c>
      <c r="D44" t="s">
        <v>492</v>
      </c>
      <c r="E44" t="s">
        <v>493</v>
      </c>
    </row>
    <row r="45" spans="2:5" x14ac:dyDescent="0.25">
      <c r="B45" s="107">
        <v>35</v>
      </c>
      <c r="C45" t="s">
        <v>494</v>
      </c>
      <c r="D45" t="s">
        <v>495</v>
      </c>
      <c r="E45" t="s">
        <v>496</v>
      </c>
    </row>
    <row r="46" spans="2:5" x14ac:dyDescent="0.25">
      <c r="B46" s="19">
        <v>36</v>
      </c>
      <c r="C46" t="s">
        <v>497</v>
      </c>
      <c r="D46" t="s">
        <v>498</v>
      </c>
      <c r="E46" t="s">
        <v>499</v>
      </c>
    </row>
    <row r="47" spans="2:5" x14ac:dyDescent="0.25">
      <c r="B47" s="19">
        <v>37</v>
      </c>
      <c r="C47" t="s">
        <v>500</v>
      </c>
      <c r="D47" t="s">
        <v>501</v>
      </c>
      <c r="E47" t="s">
        <v>502</v>
      </c>
    </row>
    <row r="48" spans="2:5" x14ac:dyDescent="0.25">
      <c r="B48" s="19">
        <v>38</v>
      </c>
      <c r="C48" t="s">
        <v>503</v>
      </c>
      <c r="D48" t="s">
        <v>504</v>
      </c>
      <c r="E48" t="s">
        <v>505</v>
      </c>
    </row>
    <row r="49" spans="2:5" x14ac:dyDescent="0.25">
      <c r="B49" s="19">
        <v>39</v>
      </c>
      <c r="C49" t="s">
        <v>506</v>
      </c>
      <c r="D49" t="s">
        <v>507</v>
      </c>
      <c r="E49" t="s">
        <v>508</v>
      </c>
    </row>
    <row r="50" spans="2:5" x14ac:dyDescent="0.25">
      <c r="B50" s="19">
        <v>40</v>
      </c>
      <c r="C50" t="s">
        <v>509</v>
      </c>
      <c r="D50" t="s">
        <v>510</v>
      </c>
      <c r="E50" t="s">
        <v>511</v>
      </c>
    </row>
    <row r="51" spans="2:5" x14ac:dyDescent="0.25">
      <c r="B51" s="19">
        <v>41</v>
      </c>
      <c r="C51" t="s">
        <v>512</v>
      </c>
      <c r="D51" t="s">
        <v>513</v>
      </c>
      <c r="E51" t="s">
        <v>514</v>
      </c>
    </row>
    <row r="52" spans="2:5" x14ac:dyDescent="0.25">
      <c r="B52" s="19">
        <v>42</v>
      </c>
      <c r="C52" t="s">
        <v>515</v>
      </c>
      <c r="D52" t="s">
        <v>516</v>
      </c>
      <c r="E52" t="s">
        <v>517</v>
      </c>
    </row>
    <row r="53" spans="2:5" x14ac:dyDescent="0.25">
      <c r="B53" s="19">
        <v>43</v>
      </c>
      <c r="C53" t="s">
        <v>518</v>
      </c>
      <c r="D53" t="s">
        <v>519</v>
      </c>
      <c r="E53" t="s">
        <v>520</v>
      </c>
    </row>
    <row r="54" spans="2:5" x14ac:dyDescent="0.25">
      <c r="B54" s="19">
        <v>44</v>
      </c>
      <c r="C54" t="s">
        <v>521</v>
      </c>
      <c r="D54" t="s">
        <v>522</v>
      </c>
      <c r="E54" t="s">
        <v>523</v>
      </c>
    </row>
    <row r="55" spans="2:5" x14ac:dyDescent="0.25">
      <c r="B55" s="19">
        <v>45</v>
      </c>
      <c r="C55" t="s">
        <v>524</v>
      </c>
      <c r="D55" t="s">
        <v>525</v>
      </c>
      <c r="E55" t="s">
        <v>526</v>
      </c>
    </row>
    <row r="56" spans="2:5" x14ac:dyDescent="0.25">
      <c r="B56" s="19">
        <v>46</v>
      </c>
      <c r="C56" t="s">
        <v>527</v>
      </c>
      <c r="D56" t="s">
        <v>528</v>
      </c>
      <c r="E56" t="s">
        <v>529</v>
      </c>
    </row>
    <row r="57" spans="2:5" x14ac:dyDescent="0.25">
      <c r="B57" s="19">
        <v>47</v>
      </c>
      <c r="C57" t="s">
        <v>530</v>
      </c>
      <c r="D57" t="s">
        <v>531</v>
      </c>
      <c r="E57" t="s">
        <v>532</v>
      </c>
    </row>
    <row r="58" spans="2:5" x14ac:dyDescent="0.25">
      <c r="B58" s="19">
        <v>48</v>
      </c>
      <c r="C58" t="s">
        <v>533</v>
      </c>
      <c r="D58" t="s">
        <v>534</v>
      </c>
      <c r="E58" t="s">
        <v>535</v>
      </c>
    </row>
    <row r="59" spans="2:5" x14ac:dyDescent="0.25">
      <c r="B59" s="19">
        <v>49</v>
      </c>
      <c r="C59" t="s">
        <v>536</v>
      </c>
      <c r="D59" t="s">
        <v>537</v>
      </c>
      <c r="E59" t="s">
        <v>538</v>
      </c>
    </row>
    <row r="60" spans="2:5" x14ac:dyDescent="0.25">
      <c r="B60" s="19">
        <v>50</v>
      </c>
      <c r="C60" t="s">
        <v>539</v>
      </c>
      <c r="D60" t="s">
        <v>540</v>
      </c>
      <c r="E60" t="s">
        <v>541</v>
      </c>
    </row>
    <row r="61" spans="2:5" x14ac:dyDescent="0.25">
      <c r="B61" s="19">
        <v>51</v>
      </c>
      <c r="C61" t="s">
        <v>542</v>
      </c>
      <c r="D61" t="s">
        <v>543</v>
      </c>
      <c r="E61" t="s">
        <v>544</v>
      </c>
    </row>
    <row r="62" spans="2:5" x14ac:dyDescent="0.25">
      <c r="B62" s="19">
        <v>52</v>
      </c>
      <c r="C62" t="s">
        <v>545</v>
      </c>
      <c r="D62" t="s">
        <v>546</v>
      </c>
      <c r="E62" t="s">
        <v>547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81"/>
  <sheetViews>
    <sheetView workbookViewId="0">
      <selection activeCell="L27" sqref="L27"/>
    </sheetView>
  </sheetViews>
  <sheetFormatPr defaultRowHeight="15" x14ac:dyDescent="0.25"/>
  <cols>
    <col min="1" max="1" width="12" bestFit="1" customWidth="1"/>
    <col min="2" max="2" width="34.140625" customWidth="1"/>
    <col min="3" max="3" width="10.140625" customWidth="1"/>
  </cols>
  <sheetData>
    <row r="1" spans="1:14" x14ac:dyDescent="0.25">
      <c r="A1" t="s">
        <v>133</v>
      </c>
      <c r="B1" t="s">
        <v>621</v>
      </c>
      <c r="C1" t="s">
        <v>134</v>
      </c>
      <c r="D1" t="s">
        <v>135</v>
      </c>
      <c r="E1" t="s">
        <v>742</v>
      </c>
      <c r="F1" t="s">
        <v>260</v>
      </c>
    </row>
    <row r="2" spans="1:14" x14ac:dyDescent="0.25">
      <c r="A2" t="s">
        <v>75</v>
      </c>
      <c r="B2" t="s">
        <v>754</v>
      </c>
      <c r="C2">
        <v>27</v>
      </c>
      <c r="D2" t="s">
        <v>136</v>
      </c>
      <c r="E2" t="s">
        <v>748</v>
      </c>
      <c r="F2" t="str">
        <f>IF(LEFT(A2,1)="S","CS2","CS1")</f>
        <v>CS2</v>
      </c>
      <c r="J2" t="s">
        <v>135</v>
      </c>
      <c r="K2" t="s">
        <v>330</v>
      </c>
      <c r="L2" t="s">
        <v>331</v>
      </c>
      <c r="M2" t="s">
        <v>332</v>
      </c>
      <c r="N2" t="s">
        <v>333</v>
      </c>
    </row>
    <row r="3" spans="1:14" x14ac:dyDescent="0.25">
      <c r="A3" t="s">
        <v>76</v>
      </c>
      <c r="B3" t="s">
        <v>750</v>
      </c>
      <c r="C3">
        <v>51</v>
      </c>
      <c r="D3" t="s">
        <v>136</v>
      </c>
      <c r="E3" t="s">
        <v>748</v>
      </c>
      <c r="F3" t="str">
        <f t="shared" ref="F3:F66" si="0">IF(LEFT(A3,1)="S","CS2","CS1")</f>
        <v>CS2</v>
      </c>
      <c r="J3" t="s">
        <v>136</v>
      </c>
      <c r="K3">
        <f>SUMIFS($C$2:$C$245,$D$2:$D$245,J3,$F$2:$F$245,$K$2)-617</f>
        <v>1621</v>
      </c>
      <c r="L3">
        <f t="shared" ref="L3:L11" si="1">SUMIFS($C$2:$C$245,$D$2:$D$245,J3,$F$2:$F$245,$L$2)</f>
        <v>244</v>
      </c>
      <c r="M3">
        <v>508</v>
      </c>
      <c r="N3">
        <v>109</v>
      </c>
    </row>
    <row r="4" spans="1:14" x14ac:dyDescent="0.25">
      <c r="A4" t="s">
        <v>77</v>
      </c>
      <c r="B4" t="s">
        <v>763</v>
      </c>
      <c r="C4">
        <v>34</v>
      </c>
      <c r="D4" t="s">
        <v>136</v>
      </c>
      <c r="E4" t="s">
        <v>748</v>
      </c>
      <c r="F4" t="str">
        <f t="shared" si="0"/>
        <v>CS2</v>
      </c>
      <c r="J4" t="s">
        <v>137</v>
      </c>
      <c r="K4">
        <f t="shared" ref="K4:K11" si="2">SUMIFS($C$2:$C$245,$D$2:$D$245,J4,$F$2:$F$245,$K$2)</f>
        <v>1758</v>
      </c>
      <c r="L4">
        <f t="shared" si="1"/>
        <v>261</v>
      </c>
      <c r="M4">
        <v>554</v>
      </c>
      <c r="N4">
        <v>207</v>
      </c>
    </row>
    <row r="5" spans="1:14" x14ac:dyDescent="0.25">
      <c r="A5" t="s">
        <v>78</v>
      </c>
      <c r="B5" t="s">
        <v>741</v>
      </c>
      <c r="C5">
        <v>39</v>
      </c>
      <c r="D5" t="s">
        <v>136</v>
      </c>
      <c r="E5" t="s">
        <v>748</v>
      </c>
      <c r="F5" t="str">
        <f t="shared" si="0"/>
        <v>CS2</v>
      </c>
      <c r="J5" t="s">
        <v>138</v>
      </c>
      <c r="K5">
        <f t="shared" si="2"/>
        <v>2602</v>
      </c>
      <c r="L5">
        <f t="shared" si="1"/>
        <v>532</v>
      </c>
    </row>
    <row r="6" spans="1:14" x14ac:dyDescent="0.25">
      <c r="A6" t="s">
        <v>79</v>
      </c>
      <c r="B6" t="s">
        <v>741</v>
      </c>
      <c r="C6">
        <v>43</v>
      </c>
      <c r="D6" t="s">
        <v>136</v>
      </c>
      <c r="E6" t="s">
        <v>748</v>
      </c>
      <c r="F6" t="str">
        <f t="shared" si="0"/>
        <v>CS2</v>
      </c>
      <c r="J6" t="s">
        <v>139</v>
      </c>
      <c r="K6">
        <f t="shared" si="2"/>
        <v>2866</v>
      </c>
      <c r="L6">
        <f t="shared" si="1"/>
        <v>412</v>
      </c>
    </row>
    <row r="7" spans="1:14" x14ac:dyDescent="0.25">
      <c r="A7" t="s">
        <v>80</v>
      </c>
      <c r="B7" t="s">
        <v>756</v>
      </c>
      <c r="C7">
        <v>39</v>
      </c>
      <c r="D7" t="s">
        <v>136</v>
      </c>
      <c r="E7" t="s">
        <v>748</v>
      </c>
      <c r="F7" t="str">
        <f t="shared" si="0"/>
        <v>CS2</v>
      </c>
      <c r="J7" t="s">
        <v>251</v>
      </c>
      <c r="K7">
        <f t="shared" si="2"/>
        <v>65</v>
      </c>
      <c r="L7">
        <f t="shared" si="1"/>
        <v>0</v>
      </c>
    </row>
    <row r="8" spans="1:14" x14ac:dyDescent="0.25">
      <c r="A8" t="s">
        <v>81</v>
      </c>
      <c r="B8" t="s">
        <v>760</v>
      </c>
      <c r="C8">
        <v>11</v>
      </c>
      <c r="D8" t="s">
        <v>136</v>
      </c>
      <c r="E8" t="s">
        <v>748</v>
      </c>
      <c r="F8" t="str">
        <f t="shared" si="0"/>
        <v>CS2</v>
      </c>
      <c r="J8" t="s">
        <v>254</v>
      </c>
      <c r="K8">
        <f t="shared" si="2"/>
        <v>18</v>
      </c>
      <c r="L8">
        <f t="shared" si="1"/>
        <v>0</v>
      </c>
    </row>
    <row r="9" spans="1:14" x14ac:dyDescent="0.25">
      <c r="A9" t="s">
        <v>82</v>
      </c>
      <c r="B9" t="s">
        <v>811</v>
      </c>
      <c r="C9">
        <v>11</v>
      </c>
      <c r="D9" t="s">
        <v>136</v>
      </c>
      <c r="E9" t="s">
        <v>748</v>
      </c>
      <c r="F9" t="str">
        <f t="shared" si="0"/>
        <v>CS1</v>
      </c>
      <c r="J9" t="s">
        <v>257</v>
      </c>
      <c r="K9">
        <f t="shared" si="2"/>
        <v>31</v>
      </c>
      <c r="L9">
        <f t="shared" si="1"/>
        <v>0</v>
      </c>
    </row>
    <row r="10" spans="1:14" x14ac:dyDescent="0.25">
      <c r="A10" t="s">
        <v>83</v>
      </c>
      <c r="B10" t="s">
        <v>750</v>
      </c>
      <c r="C10">
        <v>12</v>
      </c>
      <c r="D10" t="s">
        <v>136</v>
      </c>
      <c r="E10" t="s">
        <v>748</v>
      </c>
      <c r="F10" t="str">
        <f t="shared" si="0"/>
        <v>CS1</v>
      </c>
      <c r="J10" t="s">
        <v>296</v>
      </c>
      <c r="K10">
        <f t="shared" si="2"/>
        <v>14</v>
      </c>
      <c r="L10">
        <f t="shared" si="1"/>
        <v>0</v>
      </c>
    </row>
    <row r="11" spans="1:14" x14ac:dyDescent="0.25">
      <c r="A11" t="s">
        <v>84</v>
      </c>
      <c r="B11" t="s">
        <v>750</v>
      </c>
      <c r="C11">
        <v>21</v>
      </c>
      <c r="D11" t="s">
        <v>136</v>
      </c>
      <c r="E11" t="s">
        <v>748</v>
      </c>
      <c r="F11" t="str">
        <f t="shared" si="0"/>
        <v>CS1</v>
      </c>
      <c r="J11" t="s">
        <v>259</v>
      </c>
      <c r="K11">
        <f t="shared" si="2"/>
        <v>0</v>
      </c>
      <c r="L11">
        <f t="shared" si="1"/>
        <v>0</v>
      </c>
    </row>
    <row r="12" spans="1:14" x14ac:dyDescent="0.25">
      <c r="A12" t="s">
        <v>85</v>
      </c>
      <c r="B12" t="s">
        <v>750</v>
      </c>
      <c r="C12">
        <v>53</v>
      </c>
      <c r="D12" t="s">
        <v>136</v>
      </c>
      <c r="E12" t="s">
        <v>748</v>
      </c>
      <c r="F12" t="str">
        <f t="shared" si="0"/>
        <v>CS1</v>
      </c>
    </row>
    <row r="13" spans="1:14" x14ac:dyDescent="0.25">
      <c r="A13" t="s">
        <v>86</v>
      </c>
      <c r="B13" t="s">
        <v>750</v>
      </c>
      <c r="C13">
        <v>50</v>
      </c>
      <c r="D13" t="s">
        <v>136</v>
      </c>
      <c r="E13" t="s">
        <v>748</v>
      </c>
      <c r="F13" t="str">
        <f t="shared" si="0"/>
        <v>CS1</v>
      </c>
    </row>
    <row r="14" spans="1:14" x14ac:dyDescent="0.25">
      <c r="A14" t="s">
        <v>87</v>
      </c>
      <c r="B14" t="s">
        <v>763</v>
      </c>
      <c r="C14">
        <v>36</v>
      </c>
      <c r="D14" t="s">
        <v>136</v>
      </c>
      <c r="E14" t="s">
        <v>748</v>
      </c>
      <c r="F14" t="str">
        <f t="shared" si="0"/>
        <v>CS1</v>
      </c>
    </row>
    <row r="15" spans="1:14" x14ac:dyDescent="0.25">
      <c r="A15" t="s">
        <v>88</v>
      </c>
      <c r="B15" t="s">
        <v>754</v>
      </c>
      <c r="C15">
        <v>49</v>
      </c>
      <c r="D15" t="s">
        <v>136</v>
      </c>
      <c r="E15" t="s">
        <v>748</v>
      </c>
      <c r="F15" t="str">
        <f t="shared" si="0"/>
        <v>CS1</v>
      </c>
    </row>
    <row r="16" spans="1:14" x14ac:dyDescent="0.25">
      <c r="A16" t="s">
        <v>89</v>
      </c>
      <c r="B16" t="s">
        <v>754</v>
      </c>
      <c r="C16">
        <v>48</v>
      </c>
      <c r="D16" t="s">
        <v>136</v>
      </c>
      <c r="E16" t="s">
        <v>748</v>
      </c>
      <c r="F16" t="str">
        <f t="shared" si="0"/>
        <v>CS1</v>
      </c>
    </row>
    <row r="17" spans="1:6" x14ac:dyDescent="0.25">
      <c r="A17" t="s">
        <v>90</v>
      </c>
      <c r="B17" t="s">
        <v>741</v>
      </c>
      <c r="C17">
        <v>53</v>
      </c>
      <c r="D17" t="s">
        <v>136</v>
      </c>
      <c r="E17" t="s">
        <v>748</v>
      </c>
      <c r="F17" t="str">
        <f t="shared" si="0"/>
        <v>CS1</v>
      </c>
    </row>
    <row r="18" spans="1:6" x14ac:dyDescent="0.25">
      <c r="A18" t="s">
        <v>91</v>
      </c>
      <c r="B18" t="s">
        <v>741</v>
      </c>
      <c r="C18">
        <v>52</v>
      </c>
      <c r="D18" t="s">
        <v>136</v>
      </c>
      <c r="E18" t="s">
        <v>748</v>
      </c>
      <c r="F18" t="str">
        <f t="shared" si="0"/>
        <v>CS1</v>
      </c>
    </row>
    <row r="19" spans="1:6" x14ac:dyDescent="0.25">
      <c r="A19" t="s">
        <v>92</v>
      </c>
      <c r="B19" t="s">
        <v>741</v>
      </c>
      <c r="C19">
        <v>53</v>
      </c>
      <c r="D19" t="s">
        <v>136</v>
      </c>
      <c r="E19" t="s">
        <v>748</v>
      </c>
      <c r="F19" t="str">
        <f t="shared" si="0"/>
        <v>CS1</v>
      </c>
    </row>
    <row r="20" spans="1:6" x14ac:dyDescent="0.25">
      <c r="A20" t="s">
        <v>93</v>
      </c>
      <c r="B20" t="s">
        <v>741</v>
      </c>
      <c r="C20">
        <v>50</v>
      </c>
      <c r="D20" t="s">
        <v>136</v>
      </c>
      <c r="E20" t="s">
        <v>748</v>
      </c>
      <c r="F20" t="str">
        <f t="shared" si="0"/>
        <v>CS1</v>
      </c>
    </row>
    <row r="21" spans="1:6" x14ac:dyDescent="0.25">
      <c r="A21" t="s">
        <v>94</v>
      </c>
      <c r="B21" t="s">
        <v>741</v>
      </c>
      <c r="C21">
        <v>23</v>
      </c>
      <c r="D21" t="s">
        <v>136</v>
      </c>
      <c r="E21" t="s">
        <v>748</v>
      </c>
      <c r="F21" t="str">
        <f t="shared" si="0"/>
        <v>CS1</v>
      </c>
    </row>
    <row r="22" spans="1:6" x14ac:dyDescent="0.25">
      <c r="A22" t="s">
        <v>95</v>
      </c>
      <c r="B22" t="s">
        <v>765</v>
      </c>
      <c r="C22">
        <v>16</v>
      </c>
      <c r="D22" t="s">
        <v>136</v>
      </c>
      <c r="E22" t="s">
        <v>748</v>
      </c>
      <c r="F22" t="str">
        <f t="shared" si="0"/>
        <v>CS1</v>
      </c>
    </row>
    <row r="23" spans="1:6" x14ac:dyDescent="0.25">
      <c r="A23" t="s">
        <v>96</v>
      </c>
      <c r="B23" t="s">
        <v>756</v>
      </c>
      <c r="C23">
        <v>19</v>
      </c>
      <c r="D23" t="s">
        <v>136</v>
      </c>
      <c r="E23" t="s">
        <v>748</v>
      </c>
      <c r="F23" t="str">
        <f t="shared" si="0"/>
        <v>CS1</v>
      </c>
    </row>
    <row r="24" spans="1:6" x14ac:dyDescent="0.25">
      <c r="A24" t="s">
        <v>97</v>
      </c>
      <c r="B24" t="s">
        <v>756</v>
      </c>
      <c r="C24">
        <v>56</v>
      </c>
      <c r="D24" t="s">
        <v>136</v>
      </c>
      <c r="E24" t="s">
        <v>748</v>
      </c>
      <c r="F24" t="str">
        <f t="shared" si="0"/>
        <v>CS1</v>
      </c>
    </row>
    <row r="25" spans="1:6" x14ac:dyDescent="0.25">
      <c r="A25" t="s">
        <v>98</v>
      </c>
      <c r="B25" t="s">
        <v>764</v>
      </c>
      <c r="C25">
        <v>49</v>
      </c>
      <c r="D25" t="s">
        <v>136</v>
      </c>
      <c r="E25" t="s">
        <v>748</v>
      </c>
      <c r="F25" t="str">
        <f t="shared" si="0"/>
        <v>CS1</v>
      </c>
    </row>
    <row r="26" spans="1:6" x14ac:dyDescent="0.25">
      <c r="A26" t="s">
        <v>99</v>
      </c>
      <c r="B26" t="s">
        <v>810</v>
      </c>
      <c r="C26">
        <v>47</v>
      </c>
      <c r="D26" t="s">
        <v>136</v>
      </c>
      <c r="E26" t="s">
        <v>748</v>
      </c>
      <c r="F26" t="str">
        <f t="shared" si="0"/>
        <v>CS1</v>
      </c>
    </row>
    <row r="27" spans="1:6" x14ac:dyDescent="0.25">
      <c r="A27" t="s">
        <v>100</v>
      </c>
      <c r="B27" t="s">
        <v>777</v>
      </c>
      <c r="C27">
        <v>46</v>
      </c>
      <c r="D27" t="s">
        <v>136</v>
      </c>
      <c r="E27" t="s">
        <v>748</v>
      </c>
      <c r="F27" t="str">
        <f t="shared" si="0"/>
        <v>CS1</v>
      </c>
    </row>
    <row r="28" spans="1:6" x14ac:dyDescent="0.25">
      <c r="A28" t="s">
        <v>101</v>
      </c>
      <c r="B28" t="s">
        <v>777</v>
      </c>
      <c r="C28">
        <v>44</v>
      </c>
      <c r="D28" t="s">
        <v>136</v>
      </c>
      <c r="E28" t="s">
        <v>748</v>
      </c>
      <c r="F28" t="str">
        <f t="shared" si="0"/>
        <v>CS1</v>
      </c>
    </row>
    <row r="29" spans="1:6" x14ac:dyDescent="0.25">
      <c r="A29" t="s">
        <v>102</v>
      </c>
      <c r="B29" t="s">
        <v>777</v>
      </c>
      <c r="C29">
        <v>21</v>
      </c>
      <c r="D29" t="s">
        <v>136</v>
      </c>
      <c r="E29" t="s">
        <v>748</v>
      </c>
      <c r="F29" t="str">
        <f t="shared" si="0"/>
        <v>CS1</v>
      </c>
    </row>
    <row r="30" spans="1:6" x14ac:dyDescent="0.25">
      <c r="A30" t="s">
        <v>103</v>
      </c>
      <c r="B30" t="s">
        <v>778</v>
      </c>
      <c r="C30">
        <v>55</v>
      </c>
      <c r="D30" t="s">
        <v>136</v>
      </c>
      <c r="E30" t="s">
        <v>748</v>
      </c>
      <c r="F30" t="str">
        <f t="shared" si="0"/>
        <v>CS1</v>
      </c>
    </row>
    <row r="31" spans="1:6" x14ac:dyDescent="0.25">
      <c r="A31" t="s">
        <v>104</v>
      </c>
      <c r="B31" t="s">
        <v>778</v>
      </c>
      <c r="C31">
        <v>59</v>
      </c>
      <c r="D31" t="s">
        <v>136</v>
      </c>
      <c r="E31" t="s">
        <v>748</v>
      </c>
      <c r="F31" t="str">
        <f t="shared" si="0"/>
        <v>CS1</v>
      </c>
    </row>
    <row r="32" spans="1:6" x14ac:dyDescent="0.25">
      <c r="A32" t="s">
        <v>105</v>
      </c>
      <c r="B32" t="s">
        <v>778</v>
      </c>
      <c r="C32">
        <v>58</v>
      </c>
      <c r="D32" t="s">
        <v>136</v>
      </c>
      <c r="E32" t="s">
        <v>748</v>
      </c>
      <c r="F32" t="str">
        <f t="shared" si="0"/>
        <v>CS1</v>
      </c>
    </row>
    <row r="33" spans="1:6" x14ac:dyDescent="0.25">
      <c r="A33" t="s">
        <v>106</v>
      </c>
      <c r="B33" t="s">
        <v>778</v>
      </c>
      <c r="C33">
        <v>63</v>
      </c>
      <c r="D33" t="s">
        <v>136</v>
      </c>
      <c r="E33" t="s">
        <v>748</v>
      </c>
      <c r="F33" t="str">
        <f t="shared" si="0"/>
        <v>CS1</v>
      </c>
    </row>
    <row r="34" spans="1:6" x14ac:dyDescent="0.25">
      <c r="A34" t="s">
        <v>107</v>
      </c>
      <c r="B34" t="s">
        <v>776</v>
      </c>
      <c r="C34">
        <v>38</v>
      </c>
      <c r="D34" t="s">
        <v>136</v>
      </c>
      <c r="E34" t="s">
        <v>748</v>
      </c>
      <c r="F34" t="str">
        <f t="shared" si="0"/>
        <v>CS1</v>
      </c>
    </row>
    <row r="35" spans="1:6" x14ac:dyDescent="0.25">
      <c r="A35" t="s">
        <v>108</v>
      </c>
      <c r="B35" t="s">
        <v>776</v>
      </c>
      <c r="C35">
        <v>41</v>
      </c>
      <c r="D35" t="s">
        <v>136</v>
      </c>
      <c r="E35" t="s">
        <v>748</v>
      </c>
      <c r="F35" t="str">
        <f t="shared" si="0"/>
        <v>CS1</v>
      </c>
    </row>
    <row r="36" spans="1:6" x14ac:dyDescent="0.25">
      <c r="A36" t="s">
        <v>109</v>
      </c>
      <c r="B36" t="s">
        <v>776</v>
      </c>
      <c r="C36">
        <v>50</v>
      </c>
      <c r="D36" t="s">
        <v>136</v>
      </c>
      <c r="E36" t="s">
        <v>748</v>
      </c>
      <c r="F36" t="str">
        <f t="shared" si="0"/>
        <v>CS1</v>
      </c>
    </row>
    <row r="37" spans="1:6" x14ac:dyDescent="0.25">
      <c r="A37" t="s">
        <v>110</v>
      </c>
      <c r="B37" t="s">
        <v>776</v>
      </c>
      <c r="C37">
        <v>49</v>
      </c>
      <c r="D37" t="s">
        <v>136</v>
      </c>
      <c r="E37" t="s">
        <v>748</v>
      </c>
      <c r="F37" t="str">
        <f t="shared" si="0"/>
        <v>CS1</v>
      </c>
    </row>
    <row r="38" spans="1:6" x14ac:dyDescent="0.25">
      <c r="A38" t="s">
        <v>111</v>
      </c>
      <c r="B38" t="s">
        <v>767</v>
      </c>
      <c r="C38">
        <v>35</v>
      </c>
      <c r="D38" t="s">
        <v>136</v>
      </c>
      <c r="E38" t="s">
        <v>748</v>
      </c>
      <c r="F38" t="str">
        <f t="shared" si="0"/>
        <v>CS1</v>
      </c>
    </row>
    <row r="39" spans="1:6" x14ac:dyDescent="0.25">
      <c r="A39" t="s">
        <v>112</v>
      </c>
      <c r="B39" t="s">
        <v>777</v>
      </c>
      <c r="C39">
        <v>12</v>
      </c>
      <c r="D39" t="s">
        <v>136</v>
      </c>
      <c r="E39" t="s">
        <v>748</v>
      </c>
      <c r="F39" t="str">
        <f t="shared" si="0"/>
        <v>CS1</v>
      </c>
    </row>
    <row r="40" spans="1:6" x14ac:dyDescent="0.25">
      <c r="A40" t="s">
        <v>113</v>
      </c>
      <c r="B40" t="s">
        <v>778</v>
      </c>
      <c r="C40">
        <v>22</v>
      </c>
      <c r="D40" t="s">
        <v>136</v>
      </c>
      <c r="E40" t="s">
        <v>748</v>
      </c>
      <c r="F40" t="str">
        <f t="shared" si="0"/>
        <v>CS1</v>
      </c>
    </row>
    <row r="41" spans="1:6" x14ac:dyDescent="0.25">
      <c r="A41" t="s">
        <v>114</v>
      </c>
      <c r="B41" t="s">
        <v>812</v>
      </c>
      <c r="C41">
        <v>61</v>
      </c>
      <c r="D41" t="s">
        <v>136</v>
      </c>
      <c r="E41" t="s">
        <v>748</v>
      </c>
      <c r="F41" t="str">
        <f t="shared" si="0"/>
        <v>CS1</v>
      </c>
    </row>
    <row r="42" spans="1:6" x14ac:dyDescent="0.25">
      <c r="A42" t="s">
        <v>115</v>
      </c>
      <c r="B42" t="s">
        <v>812</v>
      </c>
      <c r="C42">
        <v>64</v>
      </c>
      <c r="D42" t="s">
        <v>136</v>
      </c>
      <c r="E42" t="s">
        <v>748</v>
      </c>
      <c r="F42" t="str">
        <f t="shared" si="0"/>
        <v>CS1</v>
      </c>
    </row>
    <row r="43" spans="1:6" x14ac:dyDescent="0.25">
      <c r="A43" t="s">
        <v>116</v>
      </c>
      <c r="B43" t="s">
        <v>766</v>
      </c>
      <c r="C43">
        <v>31</v>
      </c>
      <c r="D43" t="s">
        <v>136</v>
      </c>
      <c r="E43" t="s">
        <v>748</v>
      </c>
      <c r="F43" t="str">
        <f t="shared" si="0"/>
        <v>CS1</v>
      </c>
    </row>
    <row r="44" spans="1:6" x14ac:dyDescent="0.25">
      <c r="A44" t="s">
        <v>117</v>
      </c>
      <c r="B44" t="s">
        <v>766</v>
      </c>
      <c r="C44">
        <v>35</v>
      </c>
      <c r="D44" t="s">
        <v>136</v>
      </c>
      <c r="E44" t="s">
        <v>748</v>
      </c>
      <c r="F44" t="str">
        <f t="shared" si="0"/>
        <v>CS1</v>
      </c>
    </row>
    <row r="45" spans="1:6" x14ac:dyDescent="0.25">
      <c r="A45" t="s">
        <v>118</v>
      </c>
      <c r="B45" t="s">
        <v>812</v>
      </c>
      <c r="C45">
        <v>45</v>
      </c>
      <c r="D45" t="s">
        <v>136</v>
      </c>
      <c r="E45" t="s">
        <v>748</v>
      </c>
      <c r="F45" t="str">
        <f t="shared" si="0"/>
        <v>CS1</v>
      </c>
    </row>
    <row r="46" spans="1:6" x14ac:dyDescent="0.25">
      <c r="A46" t="s">
        <v>119</v>
      </c>
      <c r="B46" t="s">
        <v>812</v>
      </c>
      <c r="C46">
        <v>41</v>
      </c>
      <c r="D46" t="s">
        <v>136</v>
      </c>
      <c r="E46" t="s">
        <v>748</v>
      </c>
      <c r="F46" t="str">
        <f t="shared" si="0"/>
        <v>CS1</v>
      </c>
    </row>
    <row r="47" spans="1:6" x14ac:dyDescent="0.25">
      <c r="A47" t="s">
        <v>120</v>
      </c>
      <c r="B47" t="s">
        <v>760</v>
      </c>
      <c r="C47">
        <v>56</v>
      </c>
      <c r="D47" t="s">
        <v>136</v>
      </c>
      <c r="E47" t="s">
        <v>748</v>
      </c>
      <c r="F47" t="str">
        <f t="shared" si="0"/>
        <v>CS1</v>
      </c>
    </row>
    <row r="48" spans="1:6" x14ac:dyDescent="0.25">
      <c r="A48" t="s">
        <v>121</v>
      </c>
      <c r="B48" t="s">
        <v>760</v>
      </c>
      <c r="C48">
        <v>30</v>
      </c>
      <c r="D48" t="s">
        <v>136</v>
      </c>
      <c r="E48" t="s">
        <v>748</v>
      </c>
      <c r="F48" t="str">
        <f t="shared" si="0"/>
        <v>CS1</v>
      </c>
    </row>
    <row r="49" spans="1:6" x14ac:dyDescent="0.25">
      <c r="A49" t="s">
        <v>122</v>
      </c>
      <c r="B49" t="s">
        <v>813</v>
      </c>
      <c r="C49">
        <v>62</v>
      </c>
      <c r="D49" t="s">
        <v>136</v>
      </c>
      <c r="E49" t="s">
        <v>748</v>
      </c>
      <c r="F49" t="str">
        <f t="shared" si="0"/>
        <v>CS1</v>
      </c>
    </row>
    <row r="50" spans="1:6" x14ac:dyDescent="0.25">
      <c r="A50" t="s">
        <v>123</v>
      </c>
      <c r="B50" t="s">
        <v>758</v>
      </c>
      <c r="C50">
        <v>60</v>
      </c>
      <c r="D50" t="s">
        <v>136</v>
      </c>
      <c r="E50" t="s">
        <v>748</v>
      </c>
      <c r="F50" t="str">
        <f t="shared" si="0"/>
        <v>CS1</v>
      </c>
    </row>
    <row r="51" spans="1:6" x14ac:dyDescent="0.25">
      <c r="A51" t="s">
        <v>124</v>
      </c>
      <c r="B51" t="s">
        <v>758</v>
      </c>
      <c r="C51">
        <v>61</v>
      </c>
      <c r="D51" t="s">
        <v>136</v>
      </c>
      <c r="E51" t="s">
        <v>748</v>
      </c>
      <c r="F51" t="str">
        <f t="shared" si="0"/>
        <v>CS1</v>
      </c>
    </row>
    <row r="52" spans="1:6" x14ac:dyDescent="0.25">
      <c r="A52" t="s">
        <v>125</v>
      </c>
      <c r="B52" t="s">
        <v>779</v>
      </c>
      <c r="C52">
        <v>43</v>
      </c>
      <c r="D52" t="s">
        <v>136</v>
      </c>
      <c r="E52" t="s">
        <v>748</v>
      </c>
      <c r="F52" t="str">
        <f t="shared" si="0"/>
        <v>CS1</v>
      </c>
    </row>
    <row r="53" spans="1:6" x14ac:dyDescent="0.25">
      <c r="A53" t="s">
        <v>126</v>
      </c>
      <c r="B53" t="s">
        <v>779</v>
      </c>
      <c r="C53">
        <v>41</v>
      </c>
      <c r="D53" t="s">
        <v>136</v>
      </c>
      <c r="E53" t="s">
        <v>748</v>
      </c>
      <c r="F53" t="str">
        <f t="shared" si="0"/>
        <v>CS1</v>
      </c>
    </row>
    <row r="54" spans="1:6" x14ac:dyDescent="0.25">
      <c r="A54" t="s">
        <v>127</v>
      </c>
      <c r="B54" t="s">
        <v>779</v>
      </c>
      <c r="C54">
        <v>44</v>
      </c>
      <c r="D54" t="s">
        <v>136</v>
      </c>
      <c r="E54" t="s">
        <v>748</v>
      </c>
      <c r="F54" t="str">
        <f t="shared" si="0"/>
        <v>CS1</v>
      </c>
    </row>
    <row r="55" spans="1:6" x14ac:dyDescent="0.25">
      <c r="A55" t="s">
        <v>128</v>
      </c>
      <c r="B55" t="s">
        <v>809</v>
      </c>
      <c r="C55">
        <v>13</v>
      </c>
      <c r="D55" t="s">
        <v>136</v>
      </c>
      <c r="E55" t="s">
        <v>748</v>
      </c>
      <c r="F55" t="str">
        <f t="shared" si="0"/>
        <v>CS1</v>
      </c>
    </row>
    <row r="56" spans="1:6" x14ac:dyDescent="0.25">
      <c r="A56" t="s">
        <v>129</v>
      </c>
      <c r="B56" t="s">
        <v>800</v>
      </c>
      <c r="C56">
        <v>61</v>
      </c>
      <c r="D56" t="s">
        <v>136</v>
      </c>
      <c r="E56" t="s">
        <v>748</v>
      </c>
      <c r="F56" t="str">
        <f t="shared" si="0"/>
        <v>CS1</v>
      </c>
    </row>
    <row r="57" spans="1:6" x14ac:dyDescent="0.25">
      <c r="A57" t="s">
        <v>130</v>
      </c>
      <c r="B57" t="s">
        <v>800</v>
      </c>
      <c r="C57">
        <v>64</v>
      </c>
      <c r="D57" t="s">
        <v>136</v>
      </c>
      <c r="E57" t="s">
        <v>748</v>
      </c>
      <c r="F57" t="str">
        <f t="shared" si="0"/>
        <v>CS1</v>
      </c>
    </row>
    <row r="58" spans="1:6" x14ac:dyDescent="0.25">
      <c r="A58" t="s">
        <v>131</v>
      </c>
      <c r="B58" t="s">
        <v>800</v>
      </c>
      <c r="C58">
        <v>68</v>
      </c>
      <c r="D58" t="s">
        <v>136</v>
      </c>
      <c r="E58" t="s">
        <v>748</v>
      </c>
      <c r="F58" t="str">
        <f t="shared" si="0"/>
        <v>CS1</v>
      </c>
    </row>
    <row r="59" spans="1:6" x14ac:dyDescent="0.25">
      <c r="A59" t="s">
        <v>132</v>
      </c>
      <c r="B59" t="s">
        <v>800</v>
      </c>
      <c r="C59">
        <v>67</v>
      </c>
      <c r="D59" t="s">
        <v>136</v>
      </c>
      <c r="E59" t="s">
        <v>748</v>
      </c>
      <c r="F59" t="str">
        <f t="shared" si="0"/>
        <v>CS1</v>
      </c>
    </row>
    <row r="60" spans="1:6" x14ac:dyDescent="0.25">
      <c r="A60" t="s">
        <v>140</v>
      </c>
      <c r="B60" t="s">
        <v>754</v>
      </c>
      <c r="C60">
        <v>14</v>
      </c>
      <c r="D60" t="s">
        <v>137</v>
      </c>
      <c r="E60" t="s">
        <v>748</v>
      </c>
      <c r="F60" t="str">
        <f t="shared" si="0"/>
        <v>CS2</v>
      </c>
    </row>
    <row r="61" spans="1:6" x14ac:dyDescent="0.25">
      <c r="A61" t="s">
        <v>141</v>
      </c>
      <c r="B61" t="s">
        <v>750</v>
      </c>
      <c r="C61">
        <v>29</v>
      </c>
      <c r="D61" t="s">
        <v>137</v>
      </c>
      <c r="E61" t="s">
        <v>748</v>
      </c>
      <c r="F61" t="str">
        <f t="shared" si="0"/>
        <v>CS2</v>
      </c>
    </row>
    <row r="62" spans="1:6" x14ac:dyDescent="0.25">
      <c r="A62" t="s">
        <v>142</v>
      </c>
      <c r="B62" t="s">
        <v>763</v>
      </c>
      <c r="C62">
        <v>23</v>
      </c>
      <c r="D62" t="s">
        <v>137</v>
      </c>
      <c r="E62" t="s">
        <v>748</v>
      </c>
      <c r="F62" t="str">
        <f t="shared" si="0"/>
        <v>CS2</v>
      </c>
    </row>
    <row r="63" spans="1:6" x14ac:dyDescent="0.25">
      <c r="A63" t="s">
        <v>143</v>
      </c>
      <c r="B63" t="s">
        <v>741</v>
      </c>
      <c r="C63">
        <v>73</v>
      </c>
      <c r="D63" t="s">
        <v>137</v>
      </c>
      <c r="E63" t="s">
        <v>748</v>
      </c>
      <c r="F63" t="str">
        <f t="shared" si="0"/>
        <v>CS2</v>
      </c>
    </row>
    <row r="64" spans="1:6" x14ac:dyDescent="0.25">
      <c r="A64" t="s">
        <v>144</v>
      </c>
      <c r="B64" t="s">
        <v>756</v>
      </c>
      <c r="C64">
        <v>14</v>
      </c>
      <c r="D64" t="s">
        <v>137</v>
      </c>
      <c r="E64" t="s">
        <v>748</v>
      </c>
      <c r="F64" t="str">
        <f t="shared" si="0"/>
        <v>CS2</v>
      </c>
    </row>
    <row r="65" spans="1:6" x14ac:dyDescent="0.25">
      <c r="A65" t="s">
        <v>145</v>
      </c>
      <c r="B65" t="s">
        <v>778</v>
      </c>
      <c r="C65">
        <v>55</v>
      </c>
      <c r="D65" t="s">
        <v>137</v>
      </c>
      <c r="E65" t="s">
        <v>748</v>
      </c>
      <c r="F65" t="str">
        <f t="shared" si="0"/>
        <v>CS2</v>
      </c>
    </row>
    <row r="66" spans="1:6" x14ac:dyDescent="0.25">
      <c r="A66" t="s">
        <v>146</v>
      </c>
      <c r="B66" t="s">
        <v>800</v>
      </c>
      <c r="C66">
        <v>53</v>
      </c>
      <c r="D66" t="s">
        <v>137</v>
      </c>
      <c r="E66" t="s">
        <v>748</v>
      </c>
      <c r="F66" t="str">
        <f t="shared" si="0"/>
        <v>CS2</v>
      </c>
    </row>
    <row r="67" spans="1:6" x14ac:dyDescent="0.25">
      <c r="A67" t="s">
        <v>147</v>
      </c>
      <c r="B67" t="s">
        <v>754</v>
      </c>
      <c r="C67">
        <v>17</v>
      </c>
      <c r="D67" t="s">
        <v>137</v>
      </c>
      <c r="E67" t="s">
        <v>748</v>
      </c>
      <c r="F67" t="str">
        <f t="shared" ref="F67:F130" si="3">IF(LEFT(A67,1)="S","CS2","CS1")</f>
        <v>CS1</v>
      </c>
    </row>
    <row r="68" spans="1:6" x14ac:dyDescent="0.25">
      <c r="A68" t="s">
        <v>148</v>
      </c>
      <c r="B68" t="s">
        <v>763</v>
      </c>
      <c r="C68">
        <v>21</v>
      </c>
      <c r="D68" t="s">
        <v>137</v>
      </c>
      <c r="E68" t="s">
        <v>748</v>
      </c>
      <c r="F68" t="str">
        <f t="shared" si="3"/>
        <v>CS1</v>
      </c>
    </row>
    <row r="69" spans="1:6" x14ac:dyDescent="0.25">
      <c r="A69" t="s">
        <v>149</v>
      </c>
      <c r="B69" t="s">
        <v>741</v>
      </c>
      <c r="C69">
        <v>57</v>
      </c>
      <c r="D69" t="s">
        <v>137</v>
      </c>
      <c r="E69" t="s">
        <v>748</v>
      </c>
      <c r="F69" t="str">
        <f t="shared" si="3"/>
        <v>CS1</v>
      </c>
    </row>
    <row r="70" spans="1:6" x14ac:dyDescent="0.25">
      <c r="A70" t="s">
        <v>150</v>
      </c>
      <c r="B70" t="s">
        <v>741</v>
      </c>
      <c r="C70">
        <v>53</v>
      </c>
      <c r="D70" t="s">
        <v>137</v>
      </c>
      <c r="E70" t="s">
        <v>748</v>
      </c>
      <c r="F70" t="str">
        <f t="shared" si="3"/>
        <v>CS1</v>
      </c>
    </row>
    <row r="71" spans="1:6" x14ac:dyDescent="0.25">
      <c r="A71" t="s">
        <v>151</v>
      </c>
      <c r="B71" t="s">
        <v>741</v>
      </c>
      <c r="C71">
        <v>52</v>
      </c>
      <c r="D71" t="s">
        <v>137</v>
      </c>
      <c r="E71" t="s">
        <v>748</v>
      </c>
      <c r="F71" t="str">
        <f t="shared" si="3"/>
        <v>CS1</v>
      </c>
    </row>
    <row r="72" spans="1:6" x14ac:dyDescent="0.25">
      <c r="A72" t="s">
        <v>152</v>
      </c>
      <c r="B72" t="s">
        <v>741</v>
      </c>
      <c r="C72">
        <v>50</v>
      </c>
      <c r="D72" t="s">
        <v>137</v>
      </c>
      <c r="E72" t="s">
        <v>748</v>
      </c>
      <c r="F72" t="str">
        <f t="shared" si="3"/>
        <v>CS1</v>
      </c>
    </row>
    <row r="73" spans="1:6" x14ac:dyDescent="0.25">
      <c r="A73" t="s">
        <v>153</v>
      </c>
      <c r="B73" t="s">
        <v>750</v>
      </c>
      <c r="C73">
        <v>36</v>
      </c>
      <c r="D73" t="s">
        <v>137</v>
      </c>
      <c r="E73" t="s">
        <v>748</v>
      </c>
      <c r="F73" t="str">
        <f t="shared" si="3"/>
        <v>CS1</v>
      </c>
    </row>
    <row r="74" spans="1:6" x14ac:dyDescent="0.25">
      <c r="A74" t="s">
        <v>154</v>
      </c>
      <c r="B74" t="s">
        <v>750</v>
      </c>
      <c r="C74">
        <v>36</v>
      </c>
      <c r="D74" t="s">
        <v>137</v>
      </c>
      <c r="E74" t="s">
        <v>748</v>
      </c>
      <c r="F74" t="str">
        <f t="shared" si="3"/>
        <v>CS1</v>
      </c>
    </row>
    <row r="75" spans="1:6" x14ac:dyDescent="0.25">
      <c r="A75" t="s">
        <v>155</v>
      </c>
      <c r="B75" t="s">
        <v>756</v>
      </c>
      <c r="C75">
        <v>20</v>
      </c>
      <c r="D75" t="s">
        <v>137</v>
      </c>
      <c r="E75" t="s">
        <v>748</v>
      </c>
      <c r="F75" t="str">
        <f t="shared" si="3"/>
        <v>CS1</v>
      </c>
    </row>
    <row r="76" spans="1:6" x14ac:dyDescent="0.25">
      <c r="A76" t="s">
        <v>156</v>
      </c>
      <c r="B76" t="s">
        <v>764</v>
      </c>
      <c r="C76">
        <v>9</v>
      </c>
      <c r="D76" t="s">
        <v>137</v>
      </c>
      <c r="E76" t="s">
        <v>748</v>
      </c>
      <c r="F76" t="str">
        <f t="shared" si="3"/>
        <v>CS1</v>
      </c>
    </row>
    <row r="77" spans="1:6" x14ac:dyDescent="0.25">
      <c r="A77" t="s">
        <v>157</v>
      </c>
      <c r="B77" t="s">
        <v>810</v>
      </c>
      <c r="C77">
        <v>65</v>
      </c>
      <c r="D77" t="s">
        <v>137</v>
      </c>
      <c r="E77" t="s">
        <v>748</v>
      </c>
      <c r="F77" t="str">
        <f t="shared" si="3"/>
        <v>CS1</v>
      </c>
    </row>
    <row r="78" spans="1:6" x14ac:dyDescent="0.25">
      <c r="A78" t="s">
        <v>158</v>
      </c>
      <c r="B78" t="s">
        <v>777</v>
      </c>
      <c r="C78">
        <v>41</v>
      </c>
      <c r="D78" t="s">
        <v>137</v>
      </c>
      <c r="E78" t="s">
        <v>748</v>
      </c>
      <c r="F78" t="str">
        <f t="shared" si="3"/>
        <v>CS1</v>
      </c>
    </row>
    <row r="79" spans="1:6" x14ac:dyDescent="0.25">
      <c r="A79" t="s">
        <v>159</v>
      </c>
      <c r="B79" t="s">
        <v>777</v>
      </c>
      <c r="C79">
        <v>21</v>
      </c>
      <c r="D79" t="s">
        <v>137</v>
      </c>
      <c r="E79" t="s">
        <v>748</v>
      </c>
      <c r="F79" t="str">
        <f t="shared" si="3"/>
        <v>CS1</v>
      </c>
    </row>
    <row r="80" spans="1:6" x14ac:dyDescent="0.25">
      <c r="A80" t="s">
        <v>160</v>
      </c>
      <c r="B80" t="s">
        <v>777</v>
      </c>
      <c r="C80">
        <v>42</v>
      </c>
      <c r="D80" t="s">
        <v>137</v>
      </c>
      <c r="E80" t="s">
        <v>748</v>
      </c>
      <c r="F80" t="str">
        <f t="shared" si="3"/>
        <v>CS1</v>
      </c>
    </row>
    <row r="81" spans="1:6" x14ac:dyDescent="0.25">
      <c r="A81" t="s">
        <v>161</v>
      </c>
      <c r="B81" t="s">
        <v>776</v>
      </c>
      <c r="C81">
        <v>64</v>
      </c>
      <c r="D81" t="s">
        <v>137</v>
      </c>
      <c r="E81" t="s">
        <v>748</v>
      </c>
      <c r="F81" t="str">
        <f t="shared" si="3"/>
        <v>CS1</v>
      </c>
    </row>
    <row r="82" spans="1:6" x14ac:dyDescent="0.25">
      <c r="A82" t="s">
        <v>162</v>
      </c>
      <c r="B82" t="s">
        <v>776</v>
      </c>
      <c r="C82">
        <v>60</v>
      </c>
      <c r="D82" t="s">
        <v>137</v>
      </c>
      <c r="E82" t="s">
        <v>748</v>
      </c>
      <c r="F82" t="str">
        <f t="shared" si="3"/>
        <v>CS1</v>
      </c>
    </row>
    <row r="83" spans="1:6" x14ac:dyDescent="0.25">
      <c r="A83" t="s">
        <v>163</v>
      </c>
      <c r="B83" t="s">
        <v>776</v>
      </c>
      <c r="C83">
        <v>58</v>
      </c>
      <c r="D83" t="s">
        <v>137</v>
      </c>
      <c r="E83" t="s">
        <v>748</v>
      </c>
      <c r="F83" t="str">
        <f t="shared" si="3"/>
        <v>CS1</v>
      </c>
    </row>
    <row r="84" spans="1:6" x14ac:dyDescent="0.25">
      <c r="A84" t="s">
        <v>164</v>
      </c>
      <c r="B84" t="s">
        <v>767</v>
      </c>
      <c r="C84">
        <v>31</v>
      </c>
      <c r="D84" t="s">
        <v>137</v>
      </c>
      <c r="E84" t="s">
        <v>748</v>
      </c>
      <c r="F84" t="str">
        <f t="shared" si="3"/>
        <v>CS1</v>
      </c>
    </row>
    <row r="85" spans="1:6" x14ac:dyDescent="0.25">
      <c r="A85" t="s">
        <v>165</v>
      </c>
      <c r="B85" t="s">
        <v>778</v>
      </c>
      <c r="C85">
        <v>76</v>
      </c>
      <c r="D85" t="s">
        <v>137</v>
      </c>
      <c r="E85" t="s">
        <v>748</v>
      </c>
      <c r="F85" t="str">
        <f t="shared" si="3"/>
        <v>CS1</v>
      </c>
    </row>
    <row r="86" spans="1:6" x14ac:dyDescent="0.25">
      <c r="A86" t="s">
        <v>166</v>
      </c>
      <c r="B86" t="s">
        <v>778</v>
      </c>
      <c r="C86">
        <v>73</v>
      </c>
      <c r="D86" t="s">
        <v>137</v>
      </c>
      <c r="E86" t="s">
        <v>748</v>
      </c>
      <c r="F86" t="str">
        <f t="shared" si="3"/>
        <v>CS1</v>
      </c>
    </row>
    <row r="87" spans="1:6" x14ac:dyDescent="0.25">
      <c r="A87" t="s">
        <v>167</v>
      </c>
      <c r="B87" t="s">
        <v>778</v>
      </c>
      <c r="C87">
        <v>72</v>
      </c>
      <c r="D87" t="s">
        <v>137</v>
      </c>
      <c r="E87" t="s">
        <v>748</v>
      </c>
      <c r="F87" t="str">
        <f t="shared" si="3"/>
        <v>CS1</v>
      </c>
    </row>
    <row r="88" spans="1:6" x14ac:dyDescent="0.25">
      <c r="A88" t="s">
        <v>168</v>
      </c>
      <c r="B88" t="s">
        <v>778</v>
      </c>
      <c r="C88">
        <v>72</v>
      </c>
      <c r="D88" t="s">
        <v>137</v>
      </c>
      <c r="E88" t="s">
        <v>748</v>
      </c>
      <c r="F88" t="str">
        <f t="shared" si="3"/>
        <v>CS1</v>
      </c>
    </row>
    <row r="89" spans="1:6" x14ac:dyDescent="0.25">
      <c r="A89" t="s">
        <v>169</v>
      </c>
      <c r="B89" t="s">
        <v>812</v>
      </c>
      <c r="C89">
        <v>41</v>
      </c>
      <c r="D89" t="s">
        <v>137</v>
      </c>
      <c r="E89" t="s">
        <v>748</v>
      </c>
      <c r="F89" t="str">
        <f t="shared" si="3"/>
        <v>CS1</v>
      </c>
    </row>
    <row r="90" spans="1:6" x14ac:dyDescent="0.25">
      <c r="A90" t="s">
        <v>170</v>
      </c>
      <c r="B90" t="s">
        <v>812</v>
      </c>
      <c r="C90">
        <v>59</v>
      </c>
      <c r="D90" t="s">
        <v>137</v>
      </c>
      <c r="E90" t="s">
        <v>748</v>
      </c>
      <c r="F90" t="str">
        <f t="shared" si="3"/>
        <v>CS1</v>
      </c>
    </row>
    <row r="91" spans="1:6" x14ac:dyDescent="0.25">
      <c r="A91" t="s">
        <v>171</v>
      </c>
      <c r="B91" t="s">
        <v>766</v>
      </c>
      <c r="C91">
        <v>32</v>
      </c>
      <c r="D91" t="s">
        <v>137</v>
      </c>
      <c r="E91" t="s">
        <v>748</v>
      </c>
      <c r="F91" t="str">
        <f t="shared" si="3"/>
        <v>CS1</v>
      </c>
    </row>
    <row r="92" spans="1:6" x14ac:dyDescent="0.25">
      <c r="A92" t="s">
        <v>172</v>
      </c>
      <c r="B92" t="s">
        <v>812</v>
      </c>
      <c r="C92">
        <v>25</v>
      </c>
      <c r="D92" t="s">
        <v>137</v>
      </c>
      <c r="E92" t="s">
        <v>748</v>
      </c>
      <c r="F92" t="str">
        <f t="shared" si="3"/>
        <v>CS1</v>
      </c>
    </row>
    <row r="93" spans="1:6" x14ac:dyDescent="0.25">
      <c r="A93" t="s">
        <v>173</v>
      </c>
      <c r="B93" t="s">
        <v>760</v>
      </c>
      <c r="C93">
        <v>31</v>
      </c>
      <c r="D93" t="s">
        <v>137</v>
      </c>
      <c r="E93" t="s">
        <v>748</v>
      </c>
      <c r="F93" t="str">
        <f t="shared" si="3"/>
        <v>CS1</v>
      </c>
    </row>
    <row r="94" spans="1:6" x14ac:dyDescent="0.25">
      <c r="A94" t="s">
        <v>174</v>
      </c>
      <c r="B94" t="s">
        <v>813</v>
      </c>
      <c r="C94">
        <v>71</v>
      </c>
      <c r="D94" t="s">
        <v>137</v>
      </c>
      <c r="E94" t="s">
        <v>748</v>
      </c>
      <c r="F94" t="str">
        <f t="shared" si="3"/>
        <v>CS1</v>
      </c>
    </row>
    <row r="95" spans="1:6" x14ac:dyDescent="0.25">
      <c r="A95" t="s">
        <v>175</v>
      </c>
      <c r="B95" t="s">
        <v>813</v>
      </c>
      <c r="C95">
        <v>71</v>
      </c>
      <c r="D95" t="s">
        <v>137</v>
      </c>
      <c r="E95" t="s">
        <v>748</v>
      </c>
      <c r="F95" t="str">
        <f t="shared" si="3"/>
        <v>CS1</v>
      </c>
    </row>
    <row r="96" spans="1:6" x14ac:dyDescent="0.25">
      <c r="A96" t="s">
        <v>176</v>
      </c>
      <c r="B96" t="s">
        <v>758</v>
      </c>
      <c r="C96">
        <v>43</v>
      </c>
      <c r="D96" t="s">
        <v>137</v>
      </c>
      <c r="E96" t="s">
        <v>748</v>
      </c>
      <c r="F96" t="str">
        <f t="shared" si="3"/>
        <v>CS1</v>
      </c>
    </row>
    <row r="97" spans="1:6" x14ac:dyDescent="0.25">
      <c r="A97" t="s">
        <v>177</v>
      </c>
      <c r="B97" t="s">
        <v>779</v>
      </c>
      <c r="C97">
        <v>47</v>
      </c>
      <c r="D97" t="s">
        <v>137</v>
      </c>
      <c r="E97" t="s">
        <v>748</v>
      </c>
      <c r="F97" t="str">
        <f t="shared" si="3"/>
        <v>CS1</v>
      </c>
    </row>
    <row r="98" spans="1:6" x14ac:dyDescent="0.25">
      <c r="A98" t="s">
        <v>178</v>
      </c>
      <c r="B98" t="s">
        <v>779</v>
      </c>
      <c r="C98">
        <v>59</v>
      </c>
      <c r="D98" t="s">
        <v>137</v>
      </c>
      <c r="E98" t="s">
        <v>748</v>
      </c>
      <c r="F98" t="str">
        <f t="shared" si="3"/>
        <v>CS1</v>
      </c>
    </row>
    <row r="99" spans="1:6" x14ac:dyDescent="0.25">
      <c r="A99" t="s">
        <v>179</v>
      </c>
      <c r="B99" t="s">
        <v>779</v>
      </c>
      <c r="C99">
        <v>51</v>
      </c>
      <c r="D99" t="s">
        <v>137</v>
      </c>
      <c r="E99" t="s">
        <v>748</v>
      </c>
      <c r="F99" t="str">
        <f t="shared" si="3"/>
        <v>CS1</v>
      </c>
    </row>
    <row r="100" spans="1:6" x14ac:dyDescent="0.25">
      <c r="A100" t="s">
        <v>180</v>
      </c>
      <c r="B100" t="s">
        <v>800</v>
      </c>
      <c r="C100">
        <v>69</v>
      </c>
      <c r="D100" t="s">
        <v>137</v>
      </c>
      <c r="E100" t="s">
        <v>748</v>
      </c>
      <c r="F100" t="str">
        <f t="shared" si="3"/>
        <v>CS1</v>
      </c>
    </row>
    <row r="101" spans="1:6" x14ac:dyDescent="0.25">
      <c r="A101" t="s">
        <v>181</v>
      </c>
      <c r="B101" t="s">
        <v>800</v>
      </c>
      <c r="C101">
        <v>73</v>
      </c>
      <c r="D101" t="s">
        <v>137</v>
      </c>
      <c r="E101" t="s">
        <v>748</v>
      </c>
      <c r="F101" t="str">
        <f t="shared" si="3"/>
        <v>CS1</v>
      </c>
    </row>
    <row r="102" spans="1:6" x14ac:dyDescent="0.25">
      <c r="A102" t="s">
        <v>182</v>
      </c>
      <c r="B102" t="s">
        <v>800</v>
      </c>
      <c r="C102">
        <v>55</v>
      </c>
      <c r="D102" t="s">
        <v>137</v>
      </c>
      <c r="E102" t="s">
        <v>748</v>
      </c>
      <c r="F102" t="str">
        <f t="shared" si="3"/>
        <v>CS1</v>
      </c>
    </row>
    <row r="103" spans="1:6" x14ac:dyDescent="0.25">
      <c r="A103" t="s">
        <v>183</v>
      </c>
      <c r="B103" t="s">
        <v>765</v>
      </c>
      <c r="C103">
        <v>5</v>
      </c>
      <c r="D103" t="s">
        <v>137</v>
      </c>
      <c r="E103" t="s">
        <v>748</v>
      </c>
      <c r="F103" t="str">
        <f t="shared" si="3"/>
        <v>CS1</v>
      </c>
    </row>
    <row r="104" spans="1:6" x14ac:dyDescent="0.25">
      <c r="A104" t="s">
        <v>184</v>
      </c>
      <c r="B104" t="s">
        <v>750</v>
      </c>
      <c r="C104">
        <v>58</v>
      </c>
      <c r="D104" t="s">
        <v>138</v>
      </c>
      <c r="E104" t="s">
        <v>748</v>
      </c>
      <c r="F104" t="str">
        <f t="shared" si="3"/>
        <v>CS2</v>
      </c>
    </row>
    <row r="105" spans="1:6" x14ac:dyDescent="0.25">
      <c r="A105" t="s">
        <v>185</v>
      </c>
      <c r="B105" t="s">
        <v>754</v>
      </c>
      <c r="C105">
        <v>24</v>
      </c>
      <c r="D105" t="s">
        <v>138</v>
      </c>
      <c r="E105" t="s">
        <v>748</v>
      </c>
      <c r="F105" t="str">
        <f t="shared" si="3"/>
        <v>CS2</v>
      </c>
    </row>
    <row r="106" spans="1:6" x14ac:dyDescent="0.25">
      <c r="A106" t="s">
        <v>186</v>
      </c>
      <c r="B106" t="s">
        <v>763</v>
      </c>
      <c r="C106">
        <v>36</v>
      </c>
      <c r="D106" t="s">
        <v>138</v>
      </c>
      <c r="E106" t="s">
        <v>748</v>
      </c>
      <c r="F106" t="str">
        <f t="shared" si="3"/>
        <v>CS2</v>
      </c>
    </row>
    <row r="107" spans="1:6" x14ac:dyDescent="0.25">
      <c r="A107" t="s">
        <v>187</v>
      </c>
      <c r="B107" t="s">
        <v>741</v>
      </c>
      <c r="C107">
        <v>53</v>
      </c>
      <c r="D107" t="s">
        <v>138</v>
      </c>
      <c r="E107" t="s">
        <v>748</v>
      </c>
      <c r="F107" t="str">
        <f t="shared" si="3"/>
        <v>CS2</v>
      </c>
    </row>
    <row r="108" spans="1:6" x14ac:dyDescent="0.25">
      <c r="A108" t="s">
        <v>188</v>
      </c>
      <c r="B108" t="s">
        <v>741</v>
      </c>
      <c r="C108">
        <v>50</v>
      </c>
      <c r="D108" t="s">
        <v>138</v>
      </c>
      <c r="E108" t="s">
        <v>748</v>
      </c>
      <c r="F108" t="str">
        <f t="shared" si="3"/>
        <v>CS2</v>
      </c>
    </row>
    <row r="109" spans="1:6" x14ac:dyDescent="0.25">
      <c r="A109" t="s">
        <v>189</v>
      </c>
      <c r="B109" t="s">
        <v>756</v>
      </c>
      <c r="C109">
        <v>17</v>
      </c>
      <c r="D109" t="s">
        <v>138</v>
      </c>
      <c r="E109" t="s">
        <v>748</v>
      </c>
      <c r="F109" t="str">
        <f t="shared" si="3"/>
        <v>CS2</v>
      </c>
    </row>
    <row r="110" spans="1:6" x14ac:dyDescent="0.25">
      <c r="A110" t="s">
        <v>190</v>
      </c>
      <c r="B110" t="s">
        <v>778</v>
      </c>
      <c r="C110">
        <v>69</v>
      </c>
      <c r="D110" t="s">
        <v>138</v>
      </c>
      <c r="E110" t="s">
        <v>748</v>
      </c>
      <c r="F110" t="str">
        <f t="shared" si="3"/>
        <v>CS2</v>
      </c>
    </row>
    <row r="111" spans="1:6" x14ac:dyDescent="0.25">
      <c r="A111" t="s">
        <v>191</v>
      </c>
      <c r="B111" t="s">
        <v>760</v>
      </c>
      <c r="C111">
        <v>15</v>
      </c>
      <c r="D111" t="s">
        <v>138</v>
      </c>
      <c r="E111" t="s">
        <v>748</v>
      </c>
      <c r="F111" t="str">
        <f t="shared" si="3"/>
        <v>CS2</v>
      </c>
    </row>
    <row r="112" spans="1:6" x14ac:dyDescent="0.25">
      <c r="A112" t="s">
        <v>192</v>
      </c>
      <c r="B112" t="s">
        <v>779</v>
      </c>
      <c r="C112">
        <v>63</v>
      </c>
      <c r="D112" t="s">
        <v>138</v>
      </c>
      <c r="E112" t="s">
        <v>748</v>
      </c>
      <c r="F112" t="str">
        <f t="shared" si="3"/>
        <v>CS2</v>
      </c>
    </row>
    <row r="113" spans="1:6" x14ac:dyDescent="0.25">
      <c r="A113" t="s">
        <v>193</v>
      </c>
      <c r="B113" t="s">
        <v>779</v>
      </c>
      <c r="C113">
        <v>38</v>
      </c>
      <c r="D113" t="s">
        <v>138</v>
      </c>
      <c r="E113" t="s">
        <v>748</v>
      </c>
      <c r="F113" t="str">
        <f t="shared" si="3"/>
        <v>CS2</v>
      </c>
    </row>
    <row r="114" spans="1:6" x14ac:dyDescent="0.25">
      <c r="A114" t="s">
        <v>194</v>
      </c>
      <c r="B114" t="s">
        <v>800</v>
      </c>
      <c r="C114">
        <v>55</v>
      </c>
      <c r="D114" t="s">
        <v>138</v>
      </c>
      <c r="E114" t="s">
        <v>748</v>
      </c>
      <c r="F114" t="str">
        <f t="shared" si="3"/>
        <v>CS2</v>
      </c>
    </row>
    <row r="115" spans="1:6" x14ac:dyDescent="0.25">
      <c r="A115" t="s">
        <v>195</v>
      </c>
      <c r="B115" t="s">
        <v>800</v>
      </c>
      <c r="C115">
        <v>54</v>
      </c>
      <c r="D115" t="s">
        <v>138</v>
      </c>
      <c r="E115" t="s">
        <v>748</v>
      </c>
      <c r="F115" t="str">
        <f t="shared" si="3"/>
        <v>CS2</v>
      </c>
    </row>
    <row r="116" spans="1:6" x14ac:dyDescent="0.25">
      <c r="A116" t="s">
        <v>196</v>
      </c>
      <c r="B116" t="s">
        <v>775</v>
      </c>
      <c r="C116">
        <v>17</v>
      </c>
      <c r="D116" t="s">
        <v>138</v>
      </c>
      <c r="E116" t="s">
        <v>748</v>
      </c>
      <c r="F116" t="str">
        <f t="shared" si="3"/>
        <v>CS1</v>
      </c>
    </row>
    <row r="117" spans="1:6" x14ac:dyDescent="0.25">
      <c r="A117" t="s">
        <v>197</v>
      </c>
      <c r="B117" t="s">
        <v>775</v>
      </c>
      <c r="C117">
        <v>50</v>
      </c>
      <c r="D117" t="s">
        <v>138</v>
      </c>
      <c r="E117" t="s">
        <v>748</v>
      </c>
      <c r="F117" t="str">
        <f t="shared" si="3"/>
        <v>CS1</v>
      </c>
    </row>
    <row r="118" spans="1:6" x14ac:dyDescent="0.25">
      <c r="A118" t="s">
        <v>198</v>
      </c>
      <c r="B118" t="s">
        <v>775</v>
      </c>
      <c r="C118">
        <v>47</v>
      </c>
      <c r="D118" t="s">
        <v>138</v>
      </c>
      <c r="E118" t="s">
        <v>748</v>
      </c>
      <c r="F118" t="str">
        <f t="shared" si="3"/>
        <v>CS1</v>
      </c>
    </row>
    <row r="119" spans="1:6" x14ac:dyDescent="0.25">
      <c r="A119" t="s">
        <v>199</v>
      </c>
      <c r="B119" t="s">
        <v>812</v>
      </c>
      <c r="C119">
        <v>26</v>
      </c>
      <c r="D119" t="s">
        <v>138</v>
      </c>
      <c r="E119" t="s">
        <v>748</v>
      </c>
      <c r="F119" t="str">
        <f t="shared" si="3"/>
        <v>CS1</v>
      </c>
    </row>
    <row r="120" spans="1:6" x14ac:dyDescent="0.25">
      <c r="A120" t="s">
        <v>200</v>
      </c>
      <c r="B120" t="s">
        <v>812</v>
      </c>
      <c r="C120">
        <v>27</v>
      </c>
      <c r="D120" t="s">
        <v>138</v>
      </c>
      <c r="E120" t="s">
        <v>748</v>
      </c>
      <c r="F120" t="str">
        <f t="shared" si="3"/>
        <v>CS1</v>
      </c>
    </row>
    <row r="121" spans="1:6" x14ac:dyDescent="0.25">
      <c r="A121" t="s">
        <v>201</v>
      </c>
      <c r="B121" t="s">
        <v>812</v>
      </c>
      <c r="C121">
        <v>47</v>
      </c>
      <c r="D121" t="s">
        <v>138</v>
      </c>
      <c r="E121" t="s">
        <v>748</v>
      </c>
      <c r="F121" t="str">
        <f t="shared" si="3"/>
        <v>CS1</v>
      </c>
    </row>
    <row r="122" spans="1:6" x14ac:dyDescent="0.25">
      <c r="A122" t="s">
        <v>202</v>
      </c>
      <c r="B122" t="s">
        <v>812</v>
      </c>
      <c r="C122">
        <v>44</v>
      </c>
      <c r="D122" t="s">
        <v>138</v>
      </c>
      <c r="E122" t="s">
        <v>748</v>
      </c>
      <c r="F122" t="str">
        <f t="shared" si="3"/>
        <v>CS1</v>
      </c>
    </row>
    <row r="123" spans="1:6" x14ac:dyDescent="0.25">
      <c r="A123" t="s">
        <v>203</v>
      </c>
      <c r="B123" t="s">
        <v>812</v>
      </c>
      <c r="C123">
        <v>41</v>
      </c>
      <c r="D123" t="s">
        <v>138</v>
      </c>
      <c r="E123" t="s">
        <v>748</v>
      </c>
      <c r="F123" t="str">
        <f t="shared" si="3"/>
        <v>CS1</v>
      </c>
    </row>
    <row r="124" spans="1:6" x14ac:dyDescent="0.25">
      <c r="A124" t="s">
        <v>204</v>
      </c>
      <c r="B124" t="s">
        <v>812</v>
      </c>
      <c r="C124">
        <v>37</v>
      </c>
      <c r="D124" t="s">
        <v>138</v>
      </c>
      <c r="E124" t="s">
        <v>748</v>
      </c>
      <c r="F124" t="str">
        <f t="shared" si="3"/>
        <v>CS1</v>
      </c>
    </row>
    <row r="125" spans="1:6" x14ac:dyDescent="0.25">
      <c r="A125" t="s">
        <v>205</v>
      </c>
      <c r="B125" t="s">
        <v>812</v>
      </c>
      <c r="C125">
        <v>35</v>
      </c>
      <c r="D125" t="s">
        <v>138</v>
      </c>
      <c r="E125" t="s">
        <v>748</v>
      </c>
      <c r="F125" t="str">
        <f t="shared" si="3"/>
        <v>CS1</v>
      </c>
    </row>
    <row r="126" spans="1:6" x14ac:dyDescent="0.25">
      <c r="A126" t="s">
        <v>206</v>
      </c>
      <c r="B126" t="s">
        <v>754</v>
      </c>
      <c r="C126">
        <v>58</v>
      </c>
      <c r="D126" t="s">
        <v>138</v>
      </c>
      <c r="E126" t="s">
        <v>748</v>
      </c>
      <c r="F126" t="str">
        <f t="shared" si="3"/>
        <v>CS1</v>
      </c>
    </row>
    <row r="127" spans="1:6" x14ac:dyDescent="0.25">
      <c r="A127" t="s">
        <v>207</v>
      </c>
      <c r="B127" t="s">
        <v>808</v>
      </c>
      <c r="C127">
        <v>57</v>
      </c>
      <c r="D127" t="s">
        <v>138</v>
      </c>
      <c r="E127" t="s">
        <v>748</v>
      </c>
      <c r="F127" t="str">
        <f t="shared" si="3"/>
        <v>CS1</v>
      </c>
    </row>
    <row r="128" spans="1:6" x14ac:dyDescent="0.25">
      <c r="A128" t="s">
        <v>208</v>
      </c>
      <c r="B128" t="s">
        <v>808</v>
      </c>
      <c r="C128">
        <v>6</v>
      </c>
      <c r="D128" t="s">
        <v>138</v>
      </c>
      <c r="E128" t="s">
        <v>748</v>
      </c>
      <c r="F128" t="str">
        <f t="shared" si="3"/>
        <v>CS1</v>
      </c>
    </row>
    <row r="129" spans="1:6" x14ac:dyDescent="0.25">
      <c r="A129" t="s">
        <v>209</v>
      </c>
      <c r="B129" t="s">
        <v>763</v>
      </c>
      <c r="C129">
        <v>32</v>
      </c>
      <c r="D129" t="s">
        <v>138</v>
      </c>
      <c r="E129" t="s">
        <v>748</v>
      </c>
      <c r="F129" t="str">
        <f t="shared" si="3"/>
        <v>CS1</v>
      </c>
    </row>
    <row r="130" spans="1:6" x14ac:dyDescent="0.25">
      <c r="A130" t="s">
        <v>210</v>
      </c>
      <c r="B130" t="s">
        <v>741</v>
      </c>
      <c r="C130">
        <v>65</v>
      </c>
      <c r="D130" t="s">
        <v>138</v>
      </c>
      <c r="E130" t="s">
        <v>748</v>
      </c>
      <c r="F130" t="str">
        <f t="shared" si="3"/>
        <v>CS1</v>
      </c>
    </row>
    <row r="131" spans="1:6" x14ac:dyDescent="0.25">
      <c r="A131" t="s">
        <v>211</v>
      </c>
      <c r="B131" t="s">
        <v>741</v>
      </c>
      <c r="C131">
        <v>62</v>
      </c>
      <c r="D131" t="s">
        <v>138</v>
      </c>
      <c r="E131" t="s">
        <v>748</v>
      </c>
      <c r="F131" t="str">
        <f t="shared" ref="F131:F194" si="4">IF(LEFT(A131,1)="S","CS2","CS1")</f>
        <v>CS1</v>
      </c>
    </row>
    <row r="132" spans="1:6" x14ac:dyDescent="0.25">
      <c r="A132" t="s">
        <v>212</v>
      </c>
      <c r="B132" t="s">
        <v>741</v>
      </c>
      <c r="C132">
        <v>59</v>
      </c>
      <c r="D132" t="s">
        <v>138</v>
      </c>
      <c r="E132" t="s">
        <v>748</v>
      </c>
      <c r="F132" t="str">
        <f t="shared" si="4"/>
        <v>CS1</v>
      </c>
    </row>
    <row r="133" spans="1:6" x14ac:dyDescent="0.25">
      <c r="A133" t="s">
        <v>213</v>
      </c>
      <c r="B133" t="s">
        <v>750</v>
      </c>
      <c r="C133">
        <v>44</v>
      </c>
      <c r="D133" t="s">
        <v>138</v>
      </c>
      <c r="E133" t="s">
        <v>748</v>
      </c>
      <c r="F133" t="str">
        <f t="shared" si="4"/>
        <v>CS1</v>
      </c>
    </row>
    <row r="134" spans="1:6" x14ac:dyDescent="0.25">
      <c r="A134" t="s">
        <v>214</v>
      </c>
      <c r="B134" t="s">
        <v>750</v>
      </c>
      <c r="C134">
        <v>43</v>
      </c>
      <c r="D134" t="s">
        <v>138</v>
      </c>
      <c r="E134" t="s">
        <v>748</v>
      </c>
      <c r="F134" t="str">
        <f t="shared" si="4"/>
        <v>CS1</v>
      </c>
    </row>
    <row r="135" spans="1:6" x14ac:dyDescent="0.25">
      <c r="A135" t="s">
        <v>215</v>
      </c>
      <c r="B135" t="s">
        <v>756</v>
      </c>
      <c r="C135">
        <v>32</v>
      </c>
      <c r="D135" t="s">
        <v>138</v>
      </c>
      <c r="E135" t="s">
        <v>748</v>
      </c>
      <c r="F135" t="str">
        <f t="shared" si="4"/>
        <v>CS1</v>
      </c>
    </row>
    <row r="136" spans="1:6" x14ac:dyDescent="0.25">
      <c r="A136" t="s">
        <v>216</v>
      </c>
      <c r="B136" t="s">
        <v>764</v>
      </c>
      <c r="C136">
        <v>14</v>
      </c>
      <c r="D136" t="s">
        <v>138</v>
      </c>
      <c r="E136" t="s">
        <v>748</v>
      </c>
      <c r="F136" t="str">
        <f t="shared" si="4"/>
        <v>CS1</v>
      </c>
    </row>
    <row r="137" spans="1:6" x14ac:dyDescent="0.25">
      <c r="A137" t="s">
        <v>217</v>
      </c>
      <c r="B137" t="s">
        <v>810</v>
      </c>
      <c r="C137">
        <v>69</v>
      </c>
      <c r="D137" t="s">
        <v>138</v>
      </c>
      <c r="E137" t="s">
        <v>748</v>
      </c>
      <c r="F137" t="str">
        <f t="shared" si="4"/>
        <v>CS1</v>
      </c>
    </row>
    <row r="138" spans="1:6" x14ac:dyDescent="0.25">
      <c r="A138" t="s">
        <v>218</v>
      </c>
      <c r="B138" t="s">
        <v>778</v>
      </c>
      <c r="C138">
        <v>20</v>
      </c>
      <c r="D138" t="s">
        <v>138</v>
      </c>
      <c r="E138" t="s">
        <v>748</v>
      </c>
      <c r="F138" t="s">
        <v>761</v>
      </c>
    </row>
    <row r="139" spans="1:6" x14ac:dyDescent="0.25">
      <c r="A139" t="s">
        <v>219</v>
      </c>
      <c r="B139" t="s">
        <v>776</v>
      </c>
      <c r="C139">
        <v>50</v>
      </c>
      <c r="D139" t="s">
        <v>138</v>
      </c>
      <c r="E139" t="s">
        <v>748</v>
      </c>
      <c r="F139" t="str">
        <f t="shared" si="4"/>
        <v>CS1</v>
      </c>
    </row>
    <row r="140" spans="1:6" x14ac:dyDescent="0.25">
      <c r="A140" t="s">
        <v>220</v>
      </c>
      <c r="B140" t="s">
        <v>776</v>
      </c>
      <c r="C140">
        <v>49</v>
      </c>
      <c r="D140" t="s">
        <v>138</v>
      </c>
      <c r="E140" t="s">
        <v>748</v>
      </c>
      <c r="F140" t="str">
        <f t="shared" si="4"/>
        <v>CS1</v>
      </c>
    </row>
    <row r="141" spans="1:6" x14ac:dyDescent="0.25">
      <c r="A141" t="s">
        <v>221</v>
      </c>
      <c r="B141" t="s">
        <v>767</v>
      </c>
      <c r="C141">
        <v>20</v>
      </c>
      <c r="D141" t="s">
        <v>138</v>
      </c>
      <c r="E141" t="s">
        <v>748</v>
      </c>
      <c r="F141" t="str">
        <f t="shared" si="4"/>
        <v>CS1</v>
      </c>
    </row>
    <row r="142" spans="1:6" x14ac:dyDescent="0.25">
      <c r="A142" t="s">
        <v>222</v>
      </c>
      <c r="B142" t="s">
        <v>778</v>
      </c>
      <c r="C142">
        <v>78</v>
      </c>
      <c r="D142" t="s">
        <v>138</v>
      </c>
      <c r="E142" t="s">
        <v>748</v>
      </c>
      <c r="F142" t="str">
        <f t="shared" si="4"/>
        <v>CS1</v>
      </c>
    </row>
    <row r="143" spans="1:6" x14ac:dyDescent="0.25">
      <c r="A143" t="s">
        <v>223</v>
      </c>
      <c r="B143" t="s">
        <v>778</v>
      </c>
      <c r="C143">
        <v>80</v>
      </c>
      <c r="D143" t="s">
        <v>138</v>
      </c>
      <c r="E143" t="s">
        <v>748</v>
      </c>
      <c r="F143" t="str">
        <f t="shared" si="4"/>
        <v>CS1</v>
      </c>
    </row>
    <row r="144" spans="1:6" x14ac:dyDescent="0.25">
      <c r="A144" t="s">
        <v>224</v>
      </c>
      <c r="B144" t="s">
        <v>778</v>
      </c>
      <c r="C144">
        <v>76</v>
      </c>
      <c r="D144" t="s">
        <v>138</v>
      </c>
      <c r="E144" t="s">
        <v>748</v>
      </c>
      <c r="F144" t="str">
        <f t="shared" si="4"/>
        <v>CS1</v>
      </c>
    </row>
    <row r="145" spans="1:6" x14ac:dyDescent="0.25">
      <c r="A145" t="s">
        <v>225</v>
      </c>
      <c r="B145" t="s">
        <v>778</v>
      </c>
      <c r="C145">
        <v>74</v>
      </c>
      <c r="D145" t="s">
        <v>138</v>
      </c>
      <c r="E145" t="s">
        <v>748</v>
      </c>
      <c r="F145" t="str">
        <f t="shared" si="4"/>
        <v>CS1</v>
      </c>
    </row>
    <row r="146" spans="1:6" x14ac:dyDescent="0.25">
      <c r="A146" t="s">
        <v>226</v>
      </c>
      <c r="B146" t="s">
        <v>778</v>
      </c>
      <c r="C146">
        <v>76</v>
      </c>
      <c r="D146" t="s">
        <v>138</v>
      </c>
      <c r="E146" t="s">
        <v>748</v>
      </c>
      <c r="F146" t="str">
        <f t="shared" si="4"/>
        <v>CS1</v>
      </c>
    </row>
    <row r="147" spans="1:6" x14ac:dyDescent="0.25">
      <c r="A147" t="s">
        <v>227</v>
      </c>
      <c r="B147" t="s">
        <v>777</v>
      </c>
      <c r="C147">
        <v>88</v>
      </c>
      <c r="D147" t="s">
        <v>138</v>
      </c>
      <c r="E147" t="s">
        <v>748</v>
      </c>
      <c r="F147" t="str">
        <f t="shared" si="4"/>
        <v>CS1</v>
      </c>
    </row>
    <row r="148" spans="1:6" x14ac:dyDescent="0.25">
      <c r="A148" t="s">
        <v>228</v>
      </c>
      <c r="B148" t="s">
        <v>777</v>
      </c>
      <c r="C148">
        <v>83</v>
      </c>
      <c r="D148" t="s">
        <v>138</v>
      </c>
      <c r="E148" t="s">
        <v>748</v>
      </c>
      <c r="F148" t="str">
        <f t="shared" si="4"/>
        <v>CS1</v>
      </c>
    </row>
    <row r="149" spans="1:6" x14ac:dyDescent="0.25">
      <c r="A149" t="s">
        <v>229</v>
      </c>
      <c r="B149" t="s">
        <v>766</v>
      </c>
      <c r="C149">
        <v>30</v>
      </c>
      <c r="D149" t="s">
        <v>138</v>
      </c>
      <c r="E149" t="s">
        <v>748</v>
      </c>
      <c r="F149" t="str">
        <f t="shared" si="4"/>
        <v>CS1</v>
      </c>
    </row>
    <row r="150" spans="1:6" x14ac:dyDescent="0.25">
      <c r="A150" t="s">
        <v>230</v>
      </c>
      <c r="B150" t="s">
        <v>760</v>
      </c>
      <c r="C150">
        <v>39</v>
      </c>
      <c r="D150" t="s">
        <v>138</v>
      </c>
      <c r="E150" t="s">
        <v>748</v>
      </c>
      <c r="F150" t="str">
        <f t="shared" si="4"/>
        <v>CS1</v>
      </c>
    </row>
    <row r="151" spans="1:6" x14ac:dyDescent="0.25">
      <c r="A151" t="s">
        <v>231</v>
      </c>
      <c r="B151" t="s">
        <v>813</v>
      </c>
      <c r="C151">
        <v>53</v>
      </c>
      <c r="D151" t="s">
        <v>138</v>
      </c>
      <c r="E151" t="s">
        <v>748</v>
      </c>
      <c r="F151" t="str">
        <f t="shared" si="4"/>
        <v>CS1</v>
      </c>
    </row>
    <row r="152" spans="1:6" x14ac:dyDescent="0.25">
      <c r="A152" t="s">
        <v>232</v>
      </c>
      <c r="B152" t="s">
        <v>813</v>
      </c>
      <c r="C152">
        <v>55</v>
      </c>
      <c r="D152" t="s">
        <v>138</v>
      </c>
      <c r="E152" t="s">
        <v>748</v>
      </c>
      <c r="F152" t="str">
        <f t="shared" si="4"/>
        <v>CS1</v>
      </c>
    </row>
    <row r="153" spans="1:6" x14ac:dyDescent="0.25">
      <c r="A153" t="s">
        <v>233</v>
      </c>
      <c r="B153" t="s">
        <v>758</v>
      </c>
      <c r="C153">
        <v>46</v>
      </c>
      <c r="D153" t="s">
        <v>138</v>
      </c>
      <c r="E153" t="s">
        <v>748</v>
      </c>
      <c r="F153" t="str">
        <f t="shared" si="4"/>
        <v>CS1</v>
      </c>
    </row>
    <row r="154" spans="1:6" x14ac:dyDescent="0.25">
      <c r="A154" t="s">
        <v>234</v>
      </c>
      <c r="B154" t="s">
        <v>758</v>
      </c>
      <c r="C154">
        <v>48</v>
      </c>
      <c r="D154" t="s">
        <v>138</v>
      </c>
      <c r="E154" t="s">
        <v>748</v>
      </c>
      <c r="F154" t="str">
        <f t="shared" si="4"/>
        <v>CS1</v>
      </c>
    </row>
    <row r="155" spans="1:6" x14ac:dyDescent="0.25">
      <c r="A155" t="s">
        <v>235</v>
      </c>
      <c r="B155" t="s">
        <v>779</v>
      </c>
      <c r="C155">
        <v>19</v>
      </c>
      <c r="D155" t="s">
        <v>138</v>
      </c>
      <c r="E155" t="s">
        <v>748</v>
      </c>
      <c r="F155" t="s">
        <v>761</v>
      </c>
    </row>
    <row r="156" spans="1:6" x14ac:dyDescent="0.25">
      <c r="A156" t="s">
        <v>236</v>
      </c>
      <c r="B156" t="s">
        <v>779</v>
      </c>
      <c r="C156">
        <v>71</v>
      </c>
      <c r="D156" t="s">
        <v>138</v>
      </c>
      <c r="E156" t="s">
        <v>748</v>
      </c>
      <c r="F156" t="str">
        <f t="shared" si="4"/>
        <v>CS1</v>
      </c>
    </row>
    <row r="157" spans="1:6" x14ac:dyDescent="0.25">
      <c r="A157" t="s">
        <v>237</v>
      </c>
      <c r="B157" t="s">
        <v>779</v>
      </c>
      <c r="C157">
        <v>71</v>
      </c>
      <c r="D157" t="s">
        <v>138</v>
      </c>
      <c r="E157" t="s">
        <v>748</v>
      </c>
      <c r="F157" t="str">
        <f t="shared" si="4"/>
        <v>CS1</v>
      </c>
    </row>
    <row r="158" spans="1:6" x14ac:dyDescent="0.25">
      <c r="A158" t="s">
        <v>238</v>
      </c>
      <c r="B158" t="s">
        <v>779</v>
      </c>
      <c r="C158">
        <v>72</v>
      </c>
      <c r="D158" t="s">
        <v>138</v>
      </c>
      <c r="E158" t="s">
        <v>748</v>
      </c>
      <c r="F158" t="str">
        <f t="shared" si="4"/>
        <v>CS1</v>
      </c>
    </row>
    <row r="159" spans="1:6" x14ac:dyDescent="0.25">
      <c r="A159" t="s">
        <v>239</v>
      </c>
      <c r="B159" t="s">
        <v>768</v>
      </c>
      <c r="C159">
        <v>32</v>
      </c>
      <c r="D159" t="s">
        <v>138</v>
      </c>
      <c r="E159" t="s">
        <v>748</v>
      </c>
      <c r="F159" t="str">
        <f t="shared" si="4"/>
        <v>CS1</v>
      </c>
    </row>
    <row r="160" spans="1:6" x14ac:dyDescent="0.25">
      <c r="A160" t="s">
        <v>240</v>
      </c>
      <c r="B160" t="s">
        <v>787</v>
      </c>
      <c r="C160">
        <v>58</v>
      </c>
      <c r="D160" t="s">
        <v>138</v>
      </c>
      <c r="E160" t="s">
        <v>748</v>
      </c>
      <c r="F160" t="str">
        <f t="shared" si="4"/>
        <v>CS1</v>
      </c>
    </row>
    <row r="161" spans="1:6" x14ac:dyDescent="0.25">
      <c r="A161" t="s">
        <v>241</v>
      </c>
      <c r="B161" t="s">
        <v>787</v>
      </c>
      <c r="C161">
        <v>62</v>
      </c>
      <c r="D161" t="s">
        <v>138</v>
      </c>
      <c r="E161" t="s">
        <v>748</v>
      </c>
      <c r="F161" t="str">
        <f t="shared" si="4"/>
        <v>CS1</v>
      </c>
    </row>
    <row r="162" spans="1:6" x14ac:dyDescent="0.25">
      <c r="A162" t="s">
        <v>242</v>
      </c>
      <c r="B162" t="s">
        <v>800</v>
      </c>
      <c r="C162">
        <v>50</v>
      </c>
      <c r="D162" t="s">
        <v>138</v>
      </c>
      <c r="E162" t="s">
        <v>748</v>
      </c>
      <c r="F162" t="s">
        <v>761</v>
      </c>
    </row>
    <row r="163" spans="1:6" x14ac:dyDescent="0.25">
      <c r="A163" t="s">
        <v>243</v>
      </c>
      <c r="B163" t="s">
        <v>800</v>
      </c>
      <c r="C163">
        <v>76</v>
      </c>
      <c r="D163" t="s">
        <v>138</v>
      </c>
      <c r="E163" t="s">
        <v>748</v>
      </c>
      <c r="F163" t="str">
        <f t="shared" si="4"/>
        <v>CS1</v>
      </c>
    </row>
    <row r="164" spans="1:6" x14ac:dyDescent="0.25">
      <c r="A164" t="s">
        <v>244</v>
      </c>
      <c r="B164" t="s">
        <v>800</v>
      </c>
      <c r="C164">
        <v>75</v>
      </c>
      <c r="D164" t="s">
        <v>138</v>
      </c>
      <c r="E164" t="s">
        <v>748</v>
      </c>
      <c r="F164" t="str">
        <f t="shared" si="4"/>
        <v>CS1</v>
      </c>
    </row>
    <row r="165" spans="1:6" x14ac:dyDescent="0.25">
      <c r="A165" t="s">
        <v>245</v>
      </c>
      <c r="B165" t="s">
        <v>800</v>
      </c>
      <c r="C165">
        <v>73</v>
      </c>
      <c r="D165" t="s">
        <v>138</v>
      </c>
      <c r="E165" t="s">
        <v>748</v>
      </c>
      <c r="F165" t="str">
        <f t="shared" si="4"/>
        <v>CS1</v>
      </c>
    </row>
    <row r="166" spans="1:6" x14ac:dyDescent="0.25">
      <c r="A166" t="s">
        <v>246</v>
      </c>
      <c r="B166" t="s">
        <v>800</v>
      </c>
      <c r="C166">
        <v>73</v>
      </c>
      <c r="D166" t="s">
        <v>138</v>
      </c>
      <c r="E166" t="s">
        <v>748</v>
      </c>
      <c r="F166" t="str">
        <f t="shared" si="4"/>
        <v>CS1</v>
      </c>
    </row>
    <row r="167" spans="1:6" x14ac:dyDescent="0.25">
      <c r="A167" t="s">
        <v>247</v>
      </c>
      <c r="B167" t="s">
        <v>800</v>
      </c>
      <c r="C167">
        <v>71</v>
      </c>
      <c r="D167" t="s">
        <v>138</v>
      </c>
      <c r="E167" t="s">
        <v>748</v>
      </c>
      <c r="F167" t="str">
        <f t="shared" si="4"/>
        <v>CS1</v>
      </c>
    </row>
    <row r="168" spans="1:6" x14ac:dyDescent="0.25">
      <c r="A168" t="s">
        <v>248</v>
      </c>
      <c r="B168" t="s">
        <v>765</v>
      </c>
      <c r="C168">
        <v>11</v>
      </c>
      <c r="D168" t="s">
        <v>138</v>
      </c>
      <c r="E168" t="s">
        <v>748</v>
      </c>
      <c r="F168" t="str">
        <f t="shared" si="4"/>
        <v>CS1</v>
      </c>
    </row>
    <row r="169" spans="1:6" x14ac:dyDescent="0.25">
      <c r="A169" t="s">
        <v>249</v>
      </c>
      <c r="B169" t="s">
        <v>780</v>
      </c>
      <c r="C169">
        <v>32</v>
      </c>
      <c r="D169" t="s">
        <v>251</v>
      </c>
      <c r="E169" t="s">
        <v>743</v>
      </c>
      <c r="F169" t="str">
        <f t="shared" si="4"/>
        <v>CS1</v>
      </c>
    </row>
    <row r="170" spans="1:6" x14ac:dyDescent="0.25">
      <c r="A170" t="s">
        <v>250</v>
      </c>
      <c r="B170" t="s">
        <v>781</v>
      </c>
      <c r="C170">
        <v>33</v>
      </c>
      <c r="D170" t="s">
        <v>251</v>
      </c>
      <c r="E170" t="s">
        <v>743</v>
      </c>
      <c r="F170" t="str">
        <f t="shared" si="4"/>
        <v>CS1</v>
      </c>
    </row>
    <row r="171" spans="1:6" x14ac:dyDescent="0.25">
      <c r="A171" t="s">
        <v>252</v>
      </c>
      <c r="B171" t="s">
        <v>780</v>
      </c>
      <c r="C171">
        <v>11</v>
      </c>
      <c r="D171" t="s">
        <v>254</v>
      </c>
      <c r="E171" t="s">
        <v>743</v>
      </c>
      <c r="F171" t="str">
        <f t="shared" si="4"/>
        <v>CS1</v>
      </c>
    </row>
    <row r="172" spans="1:6" x14ac:dyDescent="0.25">
      <c r="A172" t="s">
        <v>253</v>
      </c>
      <c r="B172" t="s">
        <v>781</v>
      </c>
      <c r="C172">
        <v>7</v>
      </c>
      <c r="D172" t="s">
        <v>254</v>
      </c>
      <c r="E172" t="s">
        <v>743</v>
      </c>
      <c r="F172" t="str">
        <f t="shared" si="4"/>
        <v>CS1</v>
      </c>
    </row>
    <row r="173" spans="1:6" x14ac:dyDescent="0.25">
      <c r="A173" t="s">
        <v>255</v>
      </c>
      <c r="B173" t="s">
        <v>780</v>
      </c>
      <c r="C173">
        <v>14</v>
      </c>
      <c r="D173" t="s">
        <v>257</v>
      </c>
      <c r="E173" t="s">
        <v>743</v>
      </c>
      <c r="F173" t="str">
        <f t="shared" si="4"/>
        <v>CS1</v>
      </c>
    </row>
    <row r="174" spans="1:6" x14ac:dyDescent="0.25">
      <c r="A174" t="s">
        <v>256</v>
      </c>
      <c r="B174" t="s">
        <v>781</v>
      </c>
      <c r="C174">
        <v>17</v>
      </c>
      <c r="D174" t="s">
        <v>257</v>
      </c>
      <c r="E174" t="s">
        <v>743</v>
      </c>
      <c r="F174" t="str">
        <f t="shared" si="4"/>
        <v>CS1</v>
      </c>
    </row>
    <row r="175" spans="1:6" x14ac:dyDescent="0.25">
      <c r="A175" t="s">
        <v>258</v>
      </c>
      <c r="B175" t="s">
        <v>741</v>
      </c>
      <c r="C175">
        <v>30</v>
      </c>
      <c r="D175" t="s">
        <v>747</v>
      </c>
      <c r="E175" t="s">
        <v>746</v>
      </c>
      <c r="F175" t="str">
        <f t="shared" si="4"/>
        <v>CS1</v>
      </c>
    </row>
    <row r="176" spans="1:6" x14ac:dyDescent="0.25">
      <c r="A176" t="s">
        <v>261</v>
      </c>
      <c r="B176" t="s">
        <v>750</v>
      </c>
      <c r="C176">
        <v>77</v>
      </c>
      <c r="D176" t="s">
        <v>139</v>
      </c>
      <c r="E176" t="s">
        <v>748</v>
      </c>
      <c r="F176" t="str">
        <f t="shared" si="4"/>
        <v>CS1</v>
      </c>
    </row>
    <row r="177" spans="1:6" x14ac:dyDescent="0.25">
      <c r="A177" t="s">
        <v>262</v>
      </c>
      <c r="B177" t="s">
        <v>775</v>
      </c>
      <c r="C177">
        <v>20</v>
      </c>
      <c r="D177" t="s">
        <v>139</v>
      </c>
      <c r="E177" t="s">
        <v>748</v>
      </c>
      <c r="F177" t="str">
        <f t="shared" si="4"/>
        <v>CS1</v>
      </c>
    </row>
    <row r="178" spans="1:6" x14ac:dyDescent="0.25">
      <c r="A178" t="s">
        <v>263</v>
      </c>
      <c r="B178" t="s">
        <v>775</v>
      </c>
      <c r="C178">
        <v>53</v>
      </c>
      <c r="D178" t="s">
        <v>139</v>
      </c>
      <c r="E178" t="s">
        <v>748</v>
      </c>
      <c r="F178" t="str">
        <f t="shared" si="4"/>
        <v>CS1</v>
      </c>
    </row>
    <row r="179" spans="1:6" x14ac:dyDescent="0.25">
      <c r="A179" t="s">
        <v>264</v>
      </c>
      <c r="B179" t="s">
        <v>775</v>
      </c>
      <c r="C179">
        <v>45</v>
      </c>
      <c r="D179" t="s">
        <v>139</v>
      </c>
      <c r="E179" t="s">
        <v>748</v>
      </c>
      <c r="F179" t="str">
        <f t="shared" si="4"/>
        <v>CS1</v>
      </c>
    </row>
    <row r="180" spans="1:6" x14ac:dyDescent="0.25">
      <c r="A180" t="s">
        <v>265</v>
      </c>
      <c r="B180" t="s">
        <v>775</v>
      </c>
      <c r="C180">
        <v>47</v>
      </c>
      <c r="D180" t="s">
        <v>139</v>
      </c>
      <c r="E180" t="s">
        <v>748</v>
      </c>
      <c r="F180" t="str">
        <f t="shared" si="4"/>
        <v>CS1</v>
      </c>
    </row>
    <row r="181" spans="1:6" x14ac:dyDescent="0.25">
      <c r="A181" t="s">
        <v>266</v>
      </c>
      <c r="B181" t="s">
        <v>812</v>
      </c>
      <c r="C181">
        <v>15</v>
      </c>
      <c r="D181" t="s">
        <v>139</v>
      </c>
      <c r="E181" t="s">
        <v>748</v>
      </c>
      <c r="F181" t="str">
        <f t="shared" si="4"/>
        <v>CS1</v>
      </c>
    </row>
    <row r="182" spans="1:6" x14ac:dyDescent="0.25">
      <c r="A182" t="s">
        <v>267</v>
      </c>
      <c r="B182" t="s">
        <v>812</v>
      </c>
      <c r="C182">
        <v>23</v>
      </c>
      <c r="D182" t="s">
        <v>139</v>
      </c>
      <c r="E182" t="s">
        <v>748</v>
      </c>
      <c r="F182" t="str">
        <f t="shared" si="4"/>
        <v>CS1</v>
      </c>
    </row>
    <row r="183" spans="1:6" x14ac:dyDescent="0.25">
      <c r="A183" t="s">
        <v>268</v>
      </c>
      <c r="B183" t="s">
        <v>812</v>
      </c>
      <c r="C183">
        <v>49</v>
      </c>
      <c r="D183" t="s">
        <v>139</v>
      </c>
      <c r="E183" t="s">
        <v>748</v>
      </c>
      <c r="F183" t="str">
        <f t="shared" si="4"/>
        <v>CS1</v>
      </c>
    </row>
    <row r="184" spans="1:6" x14ac:dyDescent="0.25">
      <c r="A184" t="s">
        <v>269</v>
      </c>
      <c r="B184" t="s">
        <v>812</v>
      </c>
      <c r="C184">
        <v>50</v>
      </c>
      <c r="D184" t="s">
        <v>139</v>
      </c>
      <c r="E184" t="s">
        <v>748</v>
      </c>
      <c r="F184" t="str">
        <f t="shared" si="4"/>
        <v>CS1</v>
      </c>
    </row>
    <row r="185" spans="1:6" x14ac:dyDescent="0.25">
      <c r="A185" t="s">
        <v>270</v>
      </c>
      <c r="B185" t="s">
        <v>754</v>
      </c>
      <c r="C185">
        <v>47</v>
      </c>
      <c r="D185" t="s">
        <v>139</v>
      </c>
      <c r="E185" t="s">
        <v>748</v>
      </c>
      <c r="F185" t="str">
        <f t="shared" si="4"/>
        <v>CS1</v>
      </c>
    </row>
    <row r="186" spans="1:6" x14ac:dyDescent="0.25">
      <c r="A186" t="s">
        <v>271</v>
      </c>
      <c r="B186" t="s">
        <v>808</v>
      </c>
      <c r="C186">
        <v>31</v>
      </c>
      <c r="D186" t="s">
        <v>139</v>
      </c>
      <c r="E186" t="s">
        <v>748</v>
      </c>
      <c r="F186" t="str">
        <f t="shared" si="4"/>
        <v>CS1</v>
      </c>
    </row>
    <row r="187" spans="1:6" x14ac:dyDescent="0.25">
      <c r="A187" t="s">
        <v>272</v>
      </c>
      <c r="B187" t="s">
        <v>763</v>
      </c>
      <c r="C187">
        <v>24</v>
      </c>
      <c r="D187" t="s">
        <v>139</v>
      </c>
      <c r="E187" t="s">
        <v>748</v>
      </c>
      <c r="F187" t="str">
        <f t="shared" si="4"/>
        <v>CS1</v>
      </c>
    </row>
    <row r="188" spans="1:6" x14ac:dyDescent="0.25">
      <c r="A188" t="s">
        <v>273</v>
      </c>
      <c r="B188" t="s">
        <v>741</v>
      </c>
      <c r="C188">
        <v>73</v>
      </c>
      <c r="D188" t="s">
        <v>139</v>
      </c>
      <c r="E188" t="s">
        <v>748</v>
      </c>
      <c r="F188" t="str">
        <f t="shared" si="4"/>
        <v>CS1</v>
      </c>
    </row>
    <row r="189" spans="1:6" x14ac:dyDescent="0.25">
      <c r="A189" t="s">
        <v>274</v>
      </c>
      <c r="B189" t="s">
        <v>756</v>
      </c>
      <c r="C189">
        <v>27</v>
      </c>
      <c r="D189" t="s">
        <v>139</v>
      </c>
      <c r="E189" t="s">
        <v>748</v>
      </c>
      <c r="F189" t="str">
        <f t="shared" si="4"/>
        <v>CS1</v>
      </c>
    </row>
    <row r="190" spans="1:6" x14ac:dyDescent="0.25">
      <c r="A190" t="s">
        <v>275</v>
      </c>
      <c r="B190" t="s">
        <v>764</v>
      </c>
      <c r="C190">
        <v>16</v>
      </c>
      <c r="D190" t="s">
        <v>139</v>
      </c>
      <c r="E190" t="s">
        <v>748</v>
      </c>
      <c r="F190" t="str">
        <f t="shared" si="4"/>
        <v>CS1</v>
      </c>
    </row>
    <row r="191" spans="1:6" x14ac:dyDescent="0.25">
      <c r="A191" t="s">
        <v>276</v>
      </c>
      <c r="B191" t="s">
        <v>810</v>
      </c>
      <c r="C191">
        <v>77</v>
      </c>
      <c r="D191" t="s">
        <v>139</v>
      </c>
      <c r="E191" t="s">
        <v>748</v>
      </c>
      <c r="F191" t="str">
        <f t="shared" si="4"/>
        <v>CS1</v>
      </c>
    </row>
    <row r="192" spans="1:6" x14ac:dyDescent="0.25">
      <c r="A192" t="s">
        <v>277</v>
      </c>
      <c r="B192" t="s">
        <v>777</v>
      </c>
      <c r="C192">
        <v>67</v>
      </c>
      <c r="D192" t="s">
        <v>139</v>
      </c>
      <c r="E192" t="s">
        <v>748</v>
      </c>
      <c r="F192" t="str">
        <f t="shared" si="4"/>
        <v>CS1</v>
      </c>
    </row>
    <row r="193" spans="1:6" x14ac:dyDescent="0.25">
      <c r="A193" t="s">
        <v>278</v>
      </c>
      <c r="B193" t="s">
        <v>777</v>
      </c>
      <c r="C193">
        <v>66</v>
      </c>
      <c r="D193" t="s">
        <v>139</v>
      </c>
      <c r="E193" t="s">
        <v>748</v>
      </c>
      <c r="F193" t="str">
        <f t="shared" si="4"/>
        <v>CS1</v>
      </c>
    </row>
    <row r="194" spans="1:6" x14ac:dyDescent="0.25">
      <c r="A194" t="s">
        <v>279</v>
      </c>
      <c r="B194" t="s">
        <v>777</v>
      </c>
      <c r="C194">
        <v>65</v>
      </c>
      <c r="D194" t="s">
        <v>139</v>
      </c>
      <c r="E194" t="s">
        <v>748</v>
      </c>
      <c r="F194" t="str">
        <f t="shared" si="4"/>
        <v>CS1</v>
      </c>
    </row>
    <row r="195" spans="1:6" x14ac:dyDescent="0.25">
      <c r="A195" t="s">
        <v>280</v>
      </c>
      <c r="B195" t="s">
        <v>778</v>
      </c>
      <c r="C195">
        <v>11</v>
      </c>
      <c r="D195" t="s">
        <v>139</v>
      </c>
      <c r="E195" t="s">
        <v>748</v>
      </c>
      <c r="F195" t="s">
        <v>761</v>
      </c>
    </row>
    <row r="196" spans="1:6" x14ac:dyDescent="0.25">
      <c r="A196" t="s">
        <v>281</v>
      </c>
      <c r="B196" t="s">
        <v>778</v>
      </c>
      <c r="C196">
        <v>69</v>
      </c>
      <c r="D196" t="s">
        <v>139</v>
      </c>
      <c r="E196" t="s">
        <v>748</v>
      </c>
      <c r="F196" t="str">
        <f t="shared" ref="F196:F271" si="5">IF(LEFT(A196,1)="S","CS2","CS1")</f>
        <v>CS1</v>
      </c>
    </row>
    <row r="197" spans="1:6" x14ac:dyDescent="0.25">
      <c r="A197" t="s">
        <v>282</v>
      </c>
      <c r="B197" t="s">
        <v>778</v>
      </c>
      <c r="C197">
        <v>68</v>
      </c>
      <c r="D197" t="s">
        <v>139</v>
      </c>
      <c r="E197" t="s">
        <v>748</v>
      </c>
      <c r="F197" t="str">
        <f t="shared" si="5"/>
        <v>CS1</v>
      </c>
    </row>
    <row r="198" spans="1:6" x14ac:dyDescent="0.25">
      <c r="A198" t="s">
        <v>283</v>
      </c>
      <c r="B198" t="s">
        <v>778</v>
      </c>
      <c r="C198">
        <v>67</v>
      </c>
      <c r="D198" t="s">
        <v>139</v>
      </c>
      <c r="E198" t="s">
        <v>748</v>
      </c>
      <c r="F198" t="str">
        <f t="shared" si="5"/>
        <v>CS1</v>
      </c>
    </row>
    <row r="199" spans="1:6" x14ac:dyDescent="0.25">
      <c r="A199" t="s">
        <v>284</v>
      </c>
      <c r="B199" t="s">
        <v>778</v>
      </c>
      <c r="C199">
        <v>69</v>
      </c>
      <c r="D199" t="s">
        <v>139</v>
      </c>
      <c r="E199" t="s">
        <v>748</v>
      </c>
      <c r="F199" t="str">
        <f t="shared" si="5"/>
        <v>CS1</v>
      </c>
    </row>
    <row r="200" spans="1:6" x14ac:dyDescent="0.25">
      <c r="A200" t="s">
        <v>285</v>
      </c>
      <c r="B200" t="s">
        <v>778</v>
      </c>
      <c r="C200">
        <v>69</v>
      </c>
      <c r="D200" t="s">
        <v>139</v>
      </c>
      <c r="E200" t="s">
        <v>748</v>
      </c>
      <c r="F200" t="str">
        <f t="shared" si="5"/>
        <v>CS1</v>
      </c>
    </row>
    <row r="201" spans="1:6" x14ac:dyDescent="0.25">
      <c r="A201" t="s">
        <v>286</v>
      </c>
      <c r="B201" t="s">
        <v>776</v>
      </c>
      <c r="C201">
        <v>57</v>
      </c>
      <c r="D201" t="s">
        <v>139</v>
      </c>
      <c r="E201" t="s">
        <v>748</v>
      </c>
      <c r="F201" t="str">
        <f t="shared" si="5"/>
        <v>CS1</v>
      </c>
    </row>
    <row r="202" spans="1:6" x14ac:dyDescent="0.25">
      <c r="A202" t="s">
        <v>287</v>
      </c>
      <c r="B202" t="s">
        <v>776</v>
      </c>
      <c r="C202">
        <v>58</v>
      </c>
      <c r="D202" t="s">
        <v>139</v>
      </c>
      <c r="E202" t="s">
        <v>748</v>
      </c>
      <c r="F202" t="str">
        <f t="shared" si="5"/>
        <v>CS1</v>
      </c>
    </row>
    <row r="203" spans="1:6" x14ac:dyDescent="0.25">
      <c r="A203" t="s">
        <v>288</v>
      </c>
      <c r="B203" t="s">
        <v>767</v>
      </c>
      <c r="C203">
        <v>14</v>
      </c>
      <c r="D203" t="s">
        <v>139</v>
      </c>
      <c r="E203" t="s">
        <v>748</v>
      </c>
      <c r="F203" t="str">
        <f t="shared" si="5"/>
        <v>CS1</v>
      </c>
    </row>
    <row r="204" spans="1:6" x14ac:dyDescent="0.25">
      <c r="A204" t="s">
        <v>289</v>
      </c>
      <c r="B204" t="s">
        <v>774</v>
      </c>
      <c r="C204">
        <v>13</v>
      </c>
      <c r="D204" t="s">
        <v>139</v>
      </c>
      <c r="E204" t="s">
        <v>748</v>
      </c>
      <c r="F204" t="s">
        <v>761</v>
      </c>
    </row>
    <row r="205" spans="1:6" x14ac:dyDescent="0.25">
      <c r="A205" t="s">
        <v>290</v>
      </c>
      <c r="B205" t="s">
        <v>774</v>
      </c>
      <c r="C205">
        <v>56</v>
      </c>
      <c r="D205" t="s">
        <v>139</v>
      </c>
      <c r="E205" t="s">
        <v>748</v>
      </c>
      <c r="F205" t="str">
        <f t="shared" si="5"/>
        <v>CS1</v>
      </c>
    </row>
    <row r="206" spans="1:6" x14ac:dyDescent="0.25">
      <c r="A206" t="s">
        <v>291</v>
      </c>
      <c r="B206" t="s">
        <v>774</v>
      </c>
      <c r="C206">
        <v>47</v>
      </c>
      <c r="D206" t="s">
        <v>139</v>
      </c>
      <c r="E206" t="s">
        <v>748</v>
      </c>
      <c r="F206" t="str">
        <f t="shared" si="5"/>
        <v>CS1</v>
      </c>
    </row>
    <row r="207" spans="1:6" x14ac:dyDescent="0.25">
      <c r="A207" t="s">
        <v>292</v>
      </c>
      <c r="B207" t="s">
        <v>774</v>
      </c>
      <c r="C207">
        <v>53</v>
      </c>
      <c r="D207" t="s">
        <v>139</v>
      </c>
      <c r="E207" t="s">
        <v>748</v>
      </c>
      <c r="F207" t="str">
        <f t="shared" si="5"/>
        <v>CS1</v>
      </c>
    </row>
    <row r="208" spans="1:6" x14ac:dyDescent="0.25">
      <c r="A208" t="s">
        <v>293</v>
      </c>
      <c r="B208" t="s">
        <v>774</v>
      </c>
      <c r="C208">
        <v>54</v>
      </c>
      <c r="D208" t="s">
        <v>139</v>
      </c>
      <c r="E208" t="s">
        <v>748</v>
      </c>
      <c r="F208" t="str">
        <f t="shared" si="5"/>
        <v>CS1</v>
      </c>
    </row>
    <row r="209" spans="1:6" x14ac:dyDescent="0.25">
      <c r="A209" t="s">
        <v>294</v>
      </c>
      <c r="B209" t="s">
        <v>766</v>
      </c>
      <c r="C209">
        <v>32</v>
      </c>
      <c r="D209" t="s">
        <v>139</v>
      </c>
      <c r="E209" t="s">
        <v>748</v>
      </c>
      <c r="F209" t="str">
        <f t="shared" si="5"/>
        <v>CS1</v>
      </c>
    </row>
    <row r="210" spans="1:6" x14ac:dyDescent="0.25">
      <c r="A210" t="s">
        <v>295</v>
      </c>
      <c r="B210" t="s">
        <v>760</v>
      </c>
      <c r="C210">
        <v>37</v>
      </c>
      <c r="D210" t="s">
        <v>139</v>
      </c>
      <c r="E210" t="s">
        <v>748</v>
      </c>
      <c r="F210" t="str">
        <f t="shared" si="5"/>
        <v>CS1</v>
      </c>
    </row>
    <row r="211" spans="1:6" x14ac:dyDescent="0.25">
      <c r="A211" t="s">
        <v>814</v>
      </c>
      <c r="B211" t="s">
        <v>781</v>
      </c>
      <c r="C211">
        <v>7</v>
      </c>
      <c r="D211" t="s">
        <v>296</v>
      </c>
      <c r="E211" t="s">
        <v>743</v>
      </c>
      <c r="F211" t="str">
        <f t="shared" ref="F211" si="6">IF(LEFT(A211,1)="S","CS2","CS1")</f>
        <v>CS1</v>
      </c>
    </row>
    <row r="212" spans="1:6" x14ac:dyDescent="0.25">
      <c r="A212" t="s">
        <v>815</v>
      </c>
      <c r="B212" t="s">
        <v>780</v>
      </c>
      <c r="C212">
        <v>7</v>
      </c>
      <c r="D212" t="s">
        <v>296</v>
      </c>
      <c r="E212" t="s">
        <v>743</v>
      </c>
      <c r="F212" t="str">
        <f t="shared" si="5"/>
        <v>CS1</v>
      </c>
    </row>
    <row r="213" spans="1:6" x14ac:dyDescent="0.25">
      <c r="A213" t="s">
        <v>297</v>
      </c>
      <c r="B213" t="s">
        <v>813</v>
      </c>
      <c r="C213">
        <v>44</v>
      </c>
      <c r="D213" t="s">
        <v>139</v>
      </c>
      <c r="E213" t="s">
        <v>748</v>
      </c>
      <c r="F213" t="str">
        <f t="shared" si="5"/>
        <v>CS1</v>
      </c>
    </row>
    <row r="214" spans="1:6" x14ac:dyDescent="0.25">
      <c r="A214" t="s">
        <v>298</v>
      </c>
      <c r="B214" t="s">
        <v>813</v>
      </c>
      <c r="C214">
        <v>44</v>
      </c>
      <c r="D214" t="s">
        <v>139</v>
      </c>
      <c r="E214" t="s">
        <v>748</v>
      </c>
      <c r="F214" t="str">
        <f t="shared" si="5"/>
        <v>CS1</v>
      </c>
    </row>
    <row r="215" spans="1:6" x14ac:dyDescent="0.25">
      <c r="A215" t="s">
        <v>299</v>
      </c>
      <c r="B215" t="s">
        <v>758</v>
      </c>
      <c r="C215">
        <v>48</v>
      </c>
      <c r="D215" t="s">
        <v>139</v>
      </c>
      <c r="E215" t="s">
        <v>748</v>
      </c>
      <c r="F215" t="str">
        <f t="shared" si="5"/>
        <v>CS1</v>
      </c>
    </row>
    <row r="216" spans="1:6" x14ac:dyDescent="0.25">
      <c r="A216" t="s">
        <v>300</v>
      </c>
      <c r="B216" t="s">
        <v>758</v>
      </c>
      <c r="C216">
        <v>48</v>
      </c>
      <c r="D216" t="s">
        <v>139</v>
      </c>
      <c r="E216" t="s">
        <v>748</v>
      </c>
      <c r="F216" t="str">
        <f t="shared" si="5"/>
        <v>CS1</v>
      </c>
    </row>
    <row r="217" spans="1:6" x14ac:dyDescent="0.25">
      <c r="A217" t="s">
        <v>301</v>
      </c>
      <c r="B217" t="s">
        <v>779</v>
      </c>
      <c r="C217">
        <v>5</v>
      </c>
      <c r="D217" t="s">
        <v>139</v>
      </c>
      <c r="E217" t="s">
        <v>748</v>
      </c>
      <c r="F217" t="s">
        <v>761</v>
      </c>
    </row>
    <row r="218" spans="1:6" x14ac:dyDescent="0.25">
      <c r="A218" t="s">
        <v>302</v>
      </c>
      <c r="B218" t="s">
        <v>779</v>
      </c>
      <c r="C218">
        <v>77</v>
      </c>
      <c r="D218" t="s">
        <v>139</v>
      </c>
      <c r="E218" t="s">
        <v>748</v>
      </c>
      <c r="F218" t="str">
        <f t="shared" si="5"/>
        <v>CS1</v>
      </c>
    </row>
    <row r="219" spans="1:6" x14ac:dyDescent="0.25">
      <c r="A219" t="s">
        <v>303</v>
      </c>
      <c r="B219" t="s">
        <v>779</v>
      </c>
      <c r="C219">
        <v>76</v>
      </c>
      <c r="D219" t="s">
        <v>139</v>
      </c>
      <c r="E219" t="s">
        <v>748</v>
      </c>
      <c r="F219" t="str">
        <f t="shared" si="5"/>
        <v>CS1</v>
      </c>
    </row>
    <row r="220" spans="1:6" x14ac:dyDescent="0.25">
      <c r="A220" t="s">
        <v>304</v>
      </c>
      <c r="B220" t="s">
        <v>779</v>
      </c>
      <c r="C220">
        <v>75</v>
      </c>
      <c r="D220" t="s">
        <v>139</v>
      </c>
      <c r="E220" t="s">
        <v>748</v>
      </c>
      <c r="F220" t="str">
        <f t="shared" si="5"/>
        <v>CS1</v>
      </c>
    </row>
    <row r="221" spans="1:6" x14ac:dyDescent="0.25">
      <c r="A221" t="s">
        <v>305</v>
      </c>
      <c r="B221" t="s">
        <v>779</v>
      </c>
      <c r="C221">
        <v>75</v>
      </c>
      <c r="D221" t="s">
        <v>139</v>
      </c>
      <c r="E221" t="s">
        <v>748</v>
      </c>
      <c r="F221" t="str">
        <f t="shared" si="5"/>
        <v>CS1</v>
      </c>
    </row>
    <row r="222" spans="1:6" x14ac:dyDescent="0.25">
      <c r="A222" t="s">
        <v>306</v>
      </c>
      <c r="B222" t="s">
        <v>768</v>
      </c>
      <c r="C222">
        <v>35</v>
      </c>
      <c r="D222" t="s">
        <v>139</v>
      </c>
      <c r="E222" t="s">
        <v>748</v>
      </c>
      <c r="F222" t="str">
        <f t="shared" si="5"/>
        <v>CS1</v>
      </c>
    </row>
    <row r="223" spans="1:6" x14ac:dyDescent="0.25">
      <c r="A223" t="s">
        <v>307</v>
      </c>
      <c r="B223" t="s">
        <v>787</v>
      </c>
      <c r="C223">
        <v>62</v>
      </c>
      <c r="D223" t="s">
        <v>139</v>
      </c>
      <c r="E223" t="s">
        <v>748</v>
      </c>
      <c r="F223" t="str">
        <f t="shared" si="5"/>
        <v>CS1</v>
      </c>
    </row>
    <row r="224" spans="1:6" x14ac:dyDescent="0.25">
      <c r="A224" t="s">
        <v>308</v>
      </c>
      <c r="B224" t="s">
        <v>787</v>
      </c>
      <c r="C224">
        <v>61</v>
      </c>
      <c r="D224" t="s">
        <v>139</v>
      </c>
      <c r="E224" t="s">
        <v>748</v>
      </c>
      <c r="F224" t="str">
        <f t="shared" si="5"/>
        <v>CS1</v>
      </c>
    </row>
    <row r="225" spans="1:6" x14ac:dyDescent="0.25">
      <c r="A225" t="s">
        <v>309</v>
      </c>
      <c r="B225" t="s">
        <v>787</v>
      </c>
      <c r="C225">
        <v>60</v>
      </c>
      <c r="D225" t="s">
        <v>139</v>
      </c>
      <c r="E225" t="s">
        <v>748</v>
      </c>
      <c r="F225" t="str">
        <f t="shared" si="5"/>
        <v>CS1</v>
      </c>
    </row>
    <row r="226" spans="1:6" x14ac:dyDescent="0.25">
      <c r="A226" t="s">
        <v>310</v>
      </c>
      <c r="B226" t="s">
        <v>787</v>
      </c>
      <c r="C226">
        <v>60</v>
      </c>
      <c r="D226" t="s">
        <v>139</v>
      </c>
      <c r="E226" t="s">
        <v>748</v>
      </c>
      <c r="F226" t="str">
        <f t="shared" si="5"/>
        <v>CS1</v>
      </c>
    </row>
    <row r="227" spans="1:6" x14ac:dyDescent="0.25">
      <c r="A227" t="s">
        <v>311</v>
      </c>
      <c r="B227" t="s">
        <v>800</v>
      </c>
      <c r="C227">
        <v>37</v>
      </c>
      <c r="D227" t="s">
        <v>139</v>
      </c>
      <c r="E227" t="s">
        <v>748</v>
      </c>
      <c r="F227" t="s">
        <v>761</v>
      </c>
    </row>
    <row r="228" spans="1:6" x14ac:dyDescent="0.25">
      <c r="A228" t="s">
        <v>312</v>
      </c>
      <c r="B228" t="s">
        <v>800</v>
      </c>
      <c r="C228">
        <v>66</v>
      </c>
      <c r="D228" t="s">
        <v>139</v>
      </c>
      <c r="E228" t="s">
        <v>748</v>
      </c>
      <c r="F228" t="str">
        <f t="shared" si="5"/>
        <v>CS1</v>
      </c>
    </row>
    <row r="229" spans="1:6" x14ac:dyDescent="0.25">
      <c r="A229" t="s">
        <v>313</v>
      </c>
      <c r="B229" t="s">
        <v>800</v>
      </c>
      <c r="C229">
        <v>63</v>
      </c>
      <c r="D229" t="s">
        <v>139</v>
      </c>
      <c r="E229" t="s">
        <v>748</v>
      </c>
      <c r="F229" t="str">
        <f t="shared" si="5"/>
        <v>CS1</v>
      </c>
    </row>
    <row r="230" spans="1:6" x14ac:dyDescent="0.25">
      <c r="A230" t="s">
        <v>314</v>
      </c>
      <c r="B230" t="s">
        <v>800</v>
      </c>
      <c r="C230">
        <v>65</v>
      </c>
      <c r="D230" t="s">
        <v>139</v>
      </c>
      <c r="E230" t="s">
        <v>748</v>
      </c>
      <c r="F230" t="str">
        <f t="shared" si="5"/>
        <v>CS1</v>
      </c>
    </row>
    <row r="231" spans="1:6" x14ac:dyDescent="0.25">
      <c r="A231" t="s">
        <v>315</v>
      </c>
      <c r="B231" t="s">
        <v>800</v>
      </c>
      <c r="C231">
        <v>68</v>
      </c>
      <c r="D231" t="s">
        <v>139</v>
      </c>
      <c r="E231" t="s">
        <v>748</v>
      </c>
      <c r="F231" t="str">
        <f t="shared" si="5"/>
        <v>CS1</v>
      </c>
    </row>
    <row r="232" spans="1:6" x14ac:dyDescent="0.25">
      <c r="A232" t="s">
        <v>316</v>
      </c>
      <c r="B232" t="s">
        <v>800</v>
      </c>
      <c r="C232">
        <v>67</v>
      </c>
      <c r="D232" t="s">
        <v>139</v>
      </c>
      <c r="E232" t="s">
        <v>748</v>
      </c>
      <c r="F232" t="str">
        <f t="shared" si="5"/>
        <v>CS1</v>
      </c>
    </row>
    <row r="233" spans="1:6" x14ac:dyDescent="0.25">
      <c r="A233" t="s">
        <v>317</v>
      </c>
      <c r="B233" t="s">
        <v>800</v>
      </c>
      <c r="C233">
        <v>64</v>
      </c>
      <c r="D233" t="s">
        <v>139</v>
      </c>
      <c r="E233" t="s">
        <v>748</v>
      </c>
      <c r="F233" t="str">
        <f t="shared" si="5"/>
        <v>CS1</v>
      </c>
    </row>
    <row r="234" spans="1:6" x14ac:dyDescent="0.25">
      <c r="A234" t="s">
        <v>318</v>
      </c>
      <c r="B234" t="s">
        <v>800</v>
      </c>
      <c r="C234">
        <v>74</v>
      </c>
      <c r="D234" t="s">
        <v>139</v>
      </c>
      <c r="E234" t="s">
        <v>748</v>
      </c>
      <c r="F234" t="str">
        <f t="shared" si="5"/>
        <v>CS1</v>
      </c>
    </row>
    <row r="235" spans="1:6" x14ac:dyDescent="0.25">
      <c r="A235" t="s">
        <v>319</v>
      </c>
      <c r="B235" t="s">
        <v>765</v>
      </c>
      <c r="C235">
        <v>12</v>
      </c>
      <c r="D235" t="s">
        <v>139</v>
      </c>
      <c r="E235" t="s">
        <v>748</v>
      </c>
      <c r="F235" t="str">
        <f t="shared" si="5"/>
        <v>CS1</v>
      </c>
    </row>
    <row r="236" spans="1:6" x14ac:dyDescent="0.25">
      <c r="A236" t="s">
        <v>320</v>
      </c>
      <c r="B236" t="s">
        <v>750</v>
      </c>
      <c r="C236">
        <v>37</v>
      </c>
      <c r="D236" t="s">
        <v>139</v>
      </c>
      <c r="E236" t="s">
        <v>748</v>
      </c>
      <c r="F236" t="str">
        <f t="shared" si="5"/>
        <v>CS2</v>
      </c>
    </row>
    <row r="237" spans="1:6" x14ac:dyDescent="0.25">
      <c r="A237" t="s">
        <v>321</v>
      </c>
      <c r="B237" t="s">
        <v>754</v>
      </c>
      <c r="C237">
        <v>21</v>
      </c>
      <c r="D237" t="s">
        <v>139</v>
      </c>
      <c r="E237" t="s">
        <v>748</v>
      </c>
      <c r="F237" t="str">
        <f t="shared" si="5"/>
        <v>CS2</v>
      </c>
    </row>
    <row r="238" spans="1:6" x14ac:dyDescent="0.25">
      <c r="A238" t="s">
        <v>322</v>
      </c>
      <c r="B238" t="s">
        <v>763</v>
      </c>
      <c r="C238">
        <v>19</v>
      </c>
      <c r="D238" t="s">
        <v>139</v>
      </c>
      <c r="E238" t="s">
        <v>748</v>
      </c>
      <c r="F238" t="str">
        <f t="shared" si="5"/>
        <v>CS2</v>
      </c>
    </row>
    <row r="239" spans="1:6" x14ac:dyDescent="0.25">
      <c r="A239" t="s">
        <v>323</v>
      </c>
      <c r="B239" t="s">
        <v>741</v>
      </c>
      <c r="C239">
        <v>85</v>
      </c>
      <c r="D239" t="s">
        <v>139</v>
      </c>
      <c r="E239" t="s">
        <v>748</v>
      </c>
      <c r="F239" t="str">
        <f t="shared" si="5"/>
        <v>CS2</v>
      </c>
    </row>
    <row r="240" spans="1:6" x14ac:dyDescent="0.25">
      <c r="A240" t="s">
        <v>324</v>
      </c>
      <c r="B240" t="s">
        <v>756</v>
      </c>
      <c r="C240">
        <v>2</v>
      </c>
      <c r="D240" t="s">
        <v>139</v>
      </c>
      <c r="E240" t="s">
        <v>748</v>
      </c>
      <c r="F240" t="str">
        <f t="shared" si="5"/>
        <v>CS2</v>
      </c>
    </row>
    <row r="241" spans="1:6" x14ac:dyDescent="0.25">
      <c r="A241" t="s">
        <v>325</v>
      </c>
      <c r="B241" t="s">
        <v>778</v>
      </c>
      <c r="C241">
        <v>51</v>
      </c>
      <c r="D241" t="s">
        <v>139</v>
      </c>
      <c r="E241" t="s">
        <v>748</v>
      </c>
      <c r="F241" t="str">
        <f t="shared" si="5"/>
        <v>CS2</v>
      </c>
    </row>
    <row r="242" spans="1:6" x14ac:dyDescent="0.25">
      <c r="A242" t="s">
        <v>326</v>
      </c>
      <c r="B242" t="s">
        <v>779</v>
      </c>
      <c r="C242">
        <v>47</v>
      </c>
      <c r="D242" t="s">
        <v>139</v>
      </c>
      <c r="E242" t="s">
        <v>748</v>
      </c>
      <c r="F242" t="str">
        <f t="shared" si="5"/>
        <v>CS2</v>
      </c>
    </row>
    <row r="243" spans="1:6" x14ac:dyDescent="0.25">
      <c r="A243" t="s">
        <v>327</v>
      </c>
      <c r="B243" t="s">
        <v>779</v>
      </c>
      <c r="C243">
        <v>47</v>
      </c>
      <c r="D243" t="s">
        <v>139</v>
      </c>
      <c r="E243" t="s">
        <v>748</v>
      </c>
      <c r="F243" t="str">
        <f t="shared" si="5"/>
        <v>CS2</v>
      </c>
    </row>
    <row r="244" spans="1:6" x14ac:dyDescent="0.25">
      <c r="A244" t="s">
        <v>328</v>
      </c>
      <c r="B244" t="s">
        <v>800</v>
      </c>
      <c r="C244">
        <v>49</v>
      </c>
      <c r="D244" t="s">
        <v>139</v>
      </c>
      <c r="E244" t="s">
        <v>748</v>
      </c>
      <c r="F244" t="str">
        <f t="shared" si="5"/>
        <v>CS2</v>
      </c>
    </row>
    <row r="245" spans="1:6" x14ac:dyDescent="0.25">
      <c r="A245" t="s">
        <v>329</v>
      </c>
      <c r="B245" t="s">
        <v>800</v>
      </c>
      <c r="C245">
        <v>54</v>
      </c>
      <c r="D245" t="s">
        <v>139</v>
      </c>
      <c r="E245" t="s">
        <v>748</v>
      </c>
      <c r="F245" t="str">
        <f t="shared" si="5"/>
        <v>CS2</v>
      </c>
    </row>
    <row r="246" spans="1:6" x14ac:dyDescent="0.25">
      <c r="A246" t="s">
        <v>744</v>
      </c>
      <c r="B246" t="s">
        <v>741</v>
      </c>
      <c r="C246">
        <v>25</v>
      </c>
      <c r="D246" t="s">
        <v>745</v>
      </c>
      <c r="E246" t="s">
        <v>746</v>
      </c>
      <c r="F246" t="str">
        <f t="shared" si="5"/>
        <v>CS1</v>
      </c>
    </row>
    <row r="247" spans="1:6" x14ac:dyDescent="0.25">
      <c r="A247" t="s">
        <v>749</v>
      </c>
      <c r="B247" t="s">
        <v>750</v>
      </c>
      <c r="C247">
        <v>100</v>
      </c>
      <c r="D247" t="s">
        <v>751</v>
      </c>
      <c r="E247" t="s">
        <v>748</v>
      </c>
      <c r="F247" t="str">
        <f t="shared" si="5"/>
        <v>CS1</v>
      </c>
    </row>
    <row r="248" spans="1:6" x14ac:dyDescent="0.25">
      <c r="A248" t="s">
        <v>752</v>
      </c>
      <c r="B248" t="s">
        <v>741</v>
      </c>
      <c r="C248">
        <v>140</v>
      </c>
      <c r="D248" t="s">
        <v>751</v>
      </c>
      <c r="E248" t="s">
        <v>748</v>
      </c>
      <c r="F248" t="str">
        <f t="shared" ref="F248:F267" si="7">IF(LEFT(A248,1)="S","CS2","CS1")</f>
        <v>CS1</v>
      </c>
    </row>
    <row r="249" spans="1:6" x14ac:dyDescent="0.25">
      <c r="A249" t="s">
        <v>753</v>
      </c>
      <c r="B249" t="s">
        <v>754</v>
      </c>
      <c r="C249">
        <v>70</v>
      </c>
      <c r="D249" t="s">
        <v>751</v>
      </c>
      <c r="E249" t="s">
        <v>748</v>
      </c>
      <c r="F249" t="str">
        <f t="shared" si="7"/>
        <v>CS1</v>
      </c>
    </row>
    <row r="250" spans="1:6" x14ac:dyDescent="0.25">
      <c r="A250" t="s">
        <v>755</v>
      </c>
      <c r="B250" t="s">
        <v>756</v>
      </c>
      <c r="C250">
        <v>60</v>
      </c>
      <c r="D250" t="s">
        <v>751</v>
      </c>
      <c r="E250" t="s">
        <v>748</v>
      </c>
      <c r="F250" t="str">
        <f t="shared" si="7"/>
        <v>CS1</v>
      </c>
    </row>
    <row r="251" spans="1:6" x14ac:dyDescent="0.25">
      <c r="A251" t="s">
        <v>757</v>
      </c>
      <c r="B251" t="s">
        <v>758</v>
      </c>
      <c r="C251">
        <v>110</v>
      </c>
      <c r="D251" t="s">
        <v>751</v>
      </c>
      <c r="E251" t="s">
        <v>748</v>
      </c>
      <c r="F251" t="str">
        <f t="shared" si="7"/>
        <v>CS1</v>
      </c>
    </row>
    <row r="252" spans="1:6" x14ac:dyDescent="0.25">
      <c r="A252" t="s">
        <v>759</v>
      </c>
      <c r="B252" t="s">
        <v>760</v>
      </c>
      <c r="C252">
        <v>60</v>
      </c>
      <c r="D252" t="s">
        <v>751</v>
      </c>
      <c r="E252" t="s">
        <v>748</v>
      </c>
      <c r="F252" t="str">
        <f t="shared" si="7"/>
        <v>CS1</v>
      </c>
    </row>
    <row r="253" spans="1:6" x14ac:dyDescent="0.25">
      <c r="A253" t="s">
        <v>762</v>
      </c>
      <c r="B253" t="s">
        <v>763</v>
      </c>
      <c r="C253">
        <v>50</v>
      </c>
      <c r="D253" t="s">
        <v>751</v>
      </c>
      <c r="E253" t="s">
        <v>748</v>
      </c>
      <c r="F253" t="str">
        <f t="shared" si="7"/>
        <v>CS1</v>
      </c>
    </row>
    <row r="254" spans="1:6" x14ac:dyDescent="0.25">
      <c r="A254" t="s">
        <v>769</v>
      </c>
      <c r="B254" t="s">
        <v>764</v>
      </c>
      <c r="C254">
        <v>50</v>
      </c>
      <c r="D254" t="s">
        <v>751</v>
      </c>
      <c r="E254" t="s">
        <v>748</v>
      </c>
      <c r="F254" t="str">
        <f t="shared" si="7"/>
        <v>CS1</v>
      </c>
    </row>
    <row r="255" spans="1:6" x14ac:dyDescent="0.25">
      <c r="A255" t="s">
        <v>770</v>
      </c>
      <c r="B255" t="s">
        <v>765</v>
      </c>
      <c r="C255">
        <v>40</v>
      </c>
      <c r="D255" t="s">
        <v>751</v>
      </c>
      <c r="E255" t="s">
        <v>748</v>
      </c>
      <c r="F255" t="str">
        <f t="shared" si="7"/>
        <v>CS1</v>
      </c>
    </row>
    <row r="256" spans="1:6" x14ac:dyDescent="0.25">
      <c r="A256" t="s">
        <v>771</v>
      </c>
      <c r="B256" t="s">
        <v>766</v>
      </c>
      <c r="C256">
        <v>60</v>
      </c>
      <c r="D256" t="s">
        <v>751</v>
      </c>
      <c r="E256" t="s">
        <v>748</v>
      </c>
      <c r="F256" t="str">
        <f t="shared" si="7"/>
        <v>CS1</v>
      </c>
    </row>
    <row r="257" spans="1:6" x14ac:dyDescent="0.25">
      <c r="A257" t="s">
        <v>772</v>
      </c>
      <c r="B257" t="s">
        <v>767</v>
      </c>
      <c r="C257">
        <v>50</v>
      </c>
      <c r="D257" t="s">
        <v>751</v>
      </c>
      <c r="E257" t="s">
        <v>748</v>
      </c>
      <c r="F257" t="str">
        <f t="shared" si="7"/>
        <v>CS1</v>
      </c>
    </row>
    <row r="258" spans="1:6" x14ac:dyDescent="0.25">
      <c r="A258" t="s">
        <v>773</v>
      </c>
      <c r="B258" t="s">
        <v>768</v>
      </c>
      <c r="C258">
        <v>50</v>
      </c>
      <c r="D258" t="s">
        <v>751</v>
      </c>
      <c r="E258" t="s">
        <v>748</v>
      </c>
      <c r="F258" t="str">
        <f t="shared" si="7"/>
        <v>CS1</v>
      </c>
    </row>
    <row r="259" spans="1:6" x14ac:dyDescent="0.25">
      <c r="A259" t="s">
        <v>782</v>
      </c>
      <c r="B259" t="s">
        <v>800</v>
      </c>
      <c r="C259">
        <v>500</v>
      </c>
      <c r="D259" t="s">
        <v>751</v>
      </c>
      <c r="E259" t="s">
        <v>748</v>
      </c>
      <c r="F259" t="str">
        <f t="shared" si="7"/>
        <v>CS1</v>
      </c>
    </row>
    <row r="260" spans="1:6" x14ac:dyDescent="0.25">
      <c r="A260" t="s">
        <v>783</v>
      </c>
      <c r="B260" t="s">
        <v>812</v>
      </c>
      <c r="C260">
        <v>210</v>
      </c>
      <c r="D260" t="s">
        <v>751</v>
      </c>
      <c r="E260" t="s">
        <v>748</v>
      </c>
      <c r="F260" t="str">
        <f t="shared" si="7"/>
        <v>CS1</v>
      </c>
    </row>
    <row r="261" spans="1:6" x14ac:dyDescent="0.25">
      <c r="A261" t="s">
        <v>784</v>
      </c>
      <c r="B261" t="s">
        <v>774</v>
      </c>
      <c r="C261">
        <v>210</v>
      </c>
      <c r="D261" t="s">
        <v>751</v>
      </c>
      <c r="E261" t="s">
        <v>748</v>
      </c>
      <c r="F261" t="str">
        <f t="shared" si="7"/>
        <v>CS1</v>
      </c>
    </row>
    <row r="262" spans="1:6" x14ac:dyDescent="0.25">
      <c r="A262" t="s">
        <v>785</v>
      </c>
      <c r="B262" t="s">
        <v>775</v>
      </c>
      <c r="C262">
        <v>180</v>
      </c>
      <c r="D262" t="s">
        <v>751</v>
      </c>
      <c r="E262" t="s">
        <v>748</v>
      </c>
      <c r="F262" t="str">
        <f t="shared" si="7"/>
        <v>CS1</v>
      </c>
    </row>
    <row r="263" spans="1:6" x14ac:dyDescent="0.25">
      <c r="A263" t="s">
        <v>786</v>
      </c>
      <c r="B263" t="s">
        <v>787</v>
      </c>
      <c r="C263">
        <v>200</v>
      </c>
      <c r="D263" t="s">
        <v>751</v>
      </c>
      <c r="E263" t="s">
        <v>748</v>
      </c>
      <c r="F263" t="str">
        <f t="shared" si="7"/>
        <v>CS1</v>
      </c>
    </row>
    <row r="264" spans="1:6" x14ac:dyDescent="0.25">
      <c r="A264" t="s">
        <v>788</v>
      </c>
      <c r="B264" t="s">
        <v>776</v>
      </c>
      <c r="C264">
        <v>140</v>
      </c>
      <c r="D264" t="s">
        <v>751</v>
      </c>
      <c r="E264" t="s">
        <v>748</v>
      </c>
      <c r="F264" t="str">
        <f t="shared" si="7"/>
        <v>CS1</v>
      </c>
    </row>
    <row r="265" spans="1:6" x14ac:dyDescent="0.25">
      <c r="A265" t="s">
        <v>789</v>
      </c>
      <c r="B265" t="s">
        <v>777</v>
      </c>
      <c r="C265">
        <v>180</v>
      </c>
      <c r="D265" t="s">
        <v>751</v>
      </c>
      <c r="E265" t="s">
        <v>748</v>
      </c>
      <c r="F265" t="str">
        <f t="shared" si="7"/>
        <v>CS1</v>
      </c>
    </row>
    <row r="266" spans="1:6" x14ac:dyDescent="0.25">
      <c r="A266" t="s">
        <v>790</v>
      </c>
      <c r="B266" t="s">
        <v>778</v>
      </c>
      <c r="C266">
        <v>270</v>
      </c>
      <c r="D266" t="s">
        <v>751</v>
      </c>
      <c r="E266" t="s">
        <v>748</v>
      </c>
      <c r="F266" t="str">
        <f t="shared" si="7"/>
        <v>CS1</v>
      </c>
    </row>
    <row r="267" spans="1:6" x14ac:dyDescent="0.25">
      <c r="A267" t="s">
        <v>791</v>
      </c>
      <c r="B267" t="s">
        <v>779</v>
      </c>
      <c r="C267">
        <v>210</v>
      </c>
      <c r="D267" t="s">
        <v>751</v>
      </c>
      <c r="E267" t="s">
        <v>748</v>
      </c>
      <c r="F267" t="str">
        <f t="shared" si="7"/>
        <v>CS1</v>
      </c>
    </row>
    <row r="268" spans="1:6" x14ac:dyDescent="0.25">
      <c r="A268" t="s">
        <v>792</v>
      </c>
      <c r="B268" t="s">
        <v>780</v>
      </c>
      <c r="C268">
        <v>30</v>
      </c>
      <c r="D268" t="s">
        <v>794</v>
      </c>
      <c r="E268" t="s">
        <v>743</v>
      </c>
      <c r="F268" t="str">
        <f t="shared" si="5"/>
        <v>CS1</v>
      </c>
    </row>
    <row r="269" spans="1:6" x14ac:dyDescent="0.25">
      <c r="A269" t="s">
        <v>793</v>
      </c>
      <c r="B269" t="s">
        <v>781</v>
      </c>
      <c r="C269">
        <v>30</v>
      </c>
      <c r="D269" t="s">
        <v>794</v>
      </c>
      <c r="E269" t="s">
        <v>743</v>
      </c>
      <c r="F269" t="str">
        <f t="shared" si="5"/>
        <v>CS1</v>
      </c>
    </row>
    <row r="270" spans="1:6" x14ac:dyDescent="0.25">
      <c r="A270" t="s">
        <v>795</v>
      </c>
      <c r="B270" t="s">
        <v>750</v>
      </c>
      <c r="C270">
        <v>50</v>
      </c>
      <c r="D270" t="s">
        <v>751</v>
      </c>
      <c r="E270" t="s">
        <v>748</v>
      </c>
      <c r="F270" t="str">
        <f t="shared" si="5"/>
        <v>CS2</v>
      </c>
    </row>
    <row r="271" spans="1:6" x14ac:dyDescent="0.25">
      <c r="A271" t="s">
        <v>796</v>
      </c>
      <c r="B271" t="s">
        <v>741</v>
      </c>
      <c r="C271">
        <v>80</v>
      </c>
      <c r="D271" t="s">
        <v>751</v>
      </c>
      <c r="E271" t="s">
        <v>748</v>
      </c>
      <c r="F271" t="str">
        <f t="shared" si="5"/>
        <v>CS2</v>
      </c>
    </row>
    <row r="272" spans="1:6" x14ac:dyDescent="0.25">
      <c r="A272" t="s">
        <v>797</v>
      </c>
      <c r="B272" t="s">
        <v>754</v>
      </c>
      <c r="C272">
        <v>50</v>
      </c>
      <c r="D272" t="s">
        <v>751</v>
      </c>
      <c r="E272" t="s">
        <v>748</v>
      </c>
      <c r="F272" t="str">
        <f t="shared" ref="F272:F278" si="8">IF(LEFT(A272,1)="S","CS2","CS1")</f>
        <v>CS2</v>
      </c>
    </row>
    <row r="273" spans="1:6" x14ac:dyDescent="0.25">
      <c r="A273" t="s">
        <v>798</v>
      </c>
      <c r="B273" t="s">
        <v>756</v>
      </c>
      <c r="C273">
        <v>30</v>
      </c>
      <c r="D273" t="s">
        <v>751</v>
      </c>
      <c r="E273" t="s">
        <v>748</v>
      </c>
      <c r="F273" t="str">
        <f t="shared" si="8"/>
        <v>CS2</v>
      </c>
    </row>
    <row r="274" spans="1:6" x14ac:dyDescent="0.25">
      <c r="A274" t="s">
        <v>799</v>
      </c>
      <c r="B274" t="s">
        <v>760</v>
      </c>
      <c r="C274">
        <v>30</v>
      </c>
      <c r="D274" t="s">
        <v>751</v>
      </c>
      <c r="E274" t="s">
        <v>748</v>
      </c>
      <c r="F274" t="str">
        <f t="shared" si="8"/>
        <v>CS2</v>
      </c>
    </row>
    <row r="275" spans="1:6" x14ac:dyDescent="0.25">
      <c r="A275" t="s">
        <v>801</v>
      </c>
      <c r="B275" t="s">
        <v>763</v>
      </c>
      <c r="C275">
        <v>30</v>
      </c>
      <c r="D275" t="s">
        <v>751</v>
      </c>
      <c r="E275" t="s">
        <v>748</v>
      </c>
      <c r="F275" t="str">
        <f t="shared" si="8"/>
        <v>CS2</v>
      </c>
    </row>
    <row r="276" spans="1:6" x14ac:dyDescent="0.25">
      <c r="A276" t="s">
        <v>802</v>
      </c>
      <c r="B276" t="s">
        <v>778</v>
      </c>
      <c r="C276">
        <v>70</v>
      </c>
      <c r="D276" t="s">
        <v>751</v>
      </c>
      <c r="E276" t="s">
        <v>748</v>
      </c>
      <c r="F276" t="str">
        <f t="shared" si="8"/>
        <v>CS2</v>
      </c>
    </row>
    <row r="277" spans="1:6" x14ac:dyDescent="0.25">
      <c r="A277" t="s">
        <v>803</v>
      </c>
      <c r="B277" t="s">
        <v>779</v>
      </c>
      <c r="C277">
        <v>90</v>
      </c>
      <c r="D277" t="s">
        <v>751</v>
      </c>
      <c r="E277" t="s">
        <v>748</v>
      </c>
      <c r="F277" t="str">
        <f t="shared" si="8"/>
        <v>CS2</v>
      </c>
    </row>
    <row r="278" spans="1:6" x14ac:dyDescent="0.25">
      <c r="A278" t="s">
        <v>804</v>
      </c>
      <c r="B278" t="s">
        <v>800</v>
      </c>
      <c r="C278">
        <v>80</v>
      </c>
      <c r="D278" t="s">
        <v>751</v>
      </c>
      <c r="E278" t="s">
        <v>748</v>
      </c>
      <c r="F278" t="str">
        <f t="shared" si="8"/>
        <v>CS2</v>
      </c>
    </row>
    <row r="279" spans="1:6" x14ac:dyDescent="0.25">
      <c r="A279" t="s">
        <v>805</v>
      </c>
      <c r="B279" t="s">
        <v>800</v>
      </c>
      <c r="C279">
        <v>70</v>
      </c>
      <c r="D279" t="s">
        <v>751</v>
      </c>
      <c r="E279" t="s">
        <v>748</v>
      </c>
      <c r="F279" t="s">
        <v>761</v>
      </c>
    </row>
    <row r="280" spans="1:6" x14ac:dyDescent="0.25">
      <c r="A280" t="s">
        <v>806</v>
      </c>
      <c r="B280" t="s">
        <v>778</v>
      </c>
      <c r="C280">
        <v>60</v>
      </c>
      <c r="D280" t="s">
        <v>751</v>
      </c>
      <c r="E280" t="s">
        <v>748</v>
      </c>
      <c r="F280" t="s">
        <v>761</v>
      </c>
    </row>
    <row r="281" spans="1:6" x14ac:dyDescent="0.25">
      <c r="A281" t="s">
        <v>807</v>
      </c>
      <c r="B281" t="s">
        <v>779</v>
      </c>
      <c r="C281">
        <v>60</v>
      </c>
      <c r="D281" t="s">
        <v>751</v>
      </c>
      <c r="E281" t="s">
        <v>748</v>
      </c>
      <c r="F281" t="s">
        <v>761</v>
      </c>
    </row>
  </sheetData>
  <autoFilter ref="A1:F281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0"/>
  <sheetViews>
    <sheetView workbookViewId="0">
      <selection activeCell="I33" sqref="I33"/>
    </sheetView>
  </sheetViews>
  <sheetFormatPr defaultRowHeight="15" x14ac:dyDescent="0.25"/>
  <cols>
    <col min="1" max="1" width="36.42578125" bestFit="1" customWidth="1"/>
    <col min="2" max="2" width="22.28515625" bestFit="1" customWidth="1"/>
  </cols>
  <sheetData>
    <row r="1" spans="1:19" x14ac:dyDescent="0.25">
      <c r="A1" s="371" t="s">
        <v>621</v>
      </c>
      <c r="B1" s="371" t="s">
        <v>816</v>
      </c>
      <c r="C1" s="371" t="s">
        <v>330</v>
      </c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 t="s">
        <v>331</v>
      </c>
      <c r="P1" s="371"/>
      <c r="Q1" s="371"/>
      <c r="R1" s="371"/>
      <c r="S1" s="371"/>
    </row>
    <row r="2" spans="1:19" x14ac:dyDescent="0.25">
      <c r="A2" s="371"/>
      <c r="B2" s="371"/>
      <c r="C2" s="209" t="s">
        <v>136</v>
      </c>
      <c r="D2" s="209" t="s">
        <v>137</v>
      </c>
      <c r="E2" s="209" t="s">
        <v>138</v>
      </c>
      <c r="F2" s="209" t="s">
        <v>139</v>
      </c>
      <c r="G2" s="209" t="s">
        <v>751</v>
      </c>
      <c r="H2" s="209" t="s">
        <v>251</v>
      </c>
      <c r="I2" s="209" t="s">
        <v>254</v>
      </c>
      <c r="J2" s="209" t="s">
        <v>257</v>
      </c>
      <c r="K2" s="209" t="s">
        <v>296</v>
      </c>
      <c r="L2" s="209" t="s">
        <v>794</v>
      </c>
      <c r="M2" s="209" t="s">
        <v>747</v>
      </c>
      <c r="N2" s="209" t="s">
        <v>745</v>
      </c>
      <c r="O2" s="209" t="s">
        <v>136</v>
      </c>
      <c r="P2" s="209" t="s">
        <v>137</v>
      </c>
      <c r="Q2" s="209" t="s">
        <v>138</v>
      </c>
      <c r="R2" s="209" t="s">
        <v>139</v>
      </c>
      <c r="S2" s="209" t="s">
        <v>751</v>
      </c>
    </row>
    <row r="3" spans="1:19" x14ac:dyDescent="0.25">
      <c r="A3" s="209" t="s">
        <v>808</v>
      </c>
      <c r="B3" s="209">
        <v>4.5</v>
      </c>
      <c r="C3" s="209">
        <f>SUMIFS('Sỹ Số'!$C$2:$C$281,'Sỹ Số'!$D$2:$D$281,Trang_tính1!C$2,'Sỹ Số'!$B$2:$B$281,Trang_tính1!$A3,'Sỹ Số'!$F$2:$F$281,Trang_tính1!$C$1)</f>
        <v>0</v>
      </c>
      <c r="D3" s="209">
        <f>SUMIFS('Sỹ Số'!$C$2:$C$281,'Sỹ Số'!$D$2:$D$281,Trang_tính1!D$2,'Sỹ Số'!$B$2:$B$281,Trang_tính1!$A3,'Sỹ Số'!$F$2:$F$281,Trang_tính1!$C$1)</f>
        <v>0</v>
      </c>
      <c r="E3" s="209">
        <f>SUMIFS('Sỹ Số'!$C$2:$C$281,'Sỹ Số'!$D$2:$D$281,Trang_tính1!E$2,'Sỹ Số'!$B$2:$B$281,Trang_tính1!$A3,'Sỹ Số'!$F$2:$F$281,Trang_tính1!$C$1)</f>
        <v>63</v>
      </c>
      <c r="F3" s="209">
        <f>SUMIFS('Sỹ Số'!$C$2:$C$281,'Sỹ Số'!$D$2:$D$281,Trang_tính1!F$2,'Sỹ Số'!$B$2:$B$281,Trang_tính1!$A3,'Sỹ Số'!$F$2:$F$281,Trang_tính1!$C$1)</f>
        <v>31</v>
      </c>
      <c r="G3" s="209">
        <f>SUMIFS('Sỹ Số'!$C$2:$C$281,'Sỹ Số'!$D$2:$D$281,Trang_tính1!G$2,'Sỹ Số'!$B$2:$B$281,Trang_tính1!$A3,'Sỹ Số'!$F$2:$F$281,Trang_tính1!$C$1)</f>
        <v>0</v>
      </c>
      <c r="H3" s="209">
        <f>SUMIFS('Sỹ Số'!$C$2:$C$281,'Sỹ Số'!$D$2:$D$281,Trang_tính1!H$2,'Sỹ Số'!$B$2:$B$281,Trang_tính1!$A3,'Sỹ Số'!$F$2:$F$281,Trang_tính1!$C$1)</f>
        <v>0</v>
      </c>
      <c r="I3" s="209">
        <f>SUMIFS('Sỹ Số'!$C$2:$C$281,'Sỹ Số'!$D$2:$D$281,Trang_tính1!I$2,'Sỹ Số'!$B$2:$B$281,Trang_tính1!$A3,'Sỹ Số'!$F$2:$F$281,Trang_tính1!$C$1)</f>
        <v>0</v>
      </c>
      <c r="J3" s="209">
        <f>SUMIFS('Sỹ Số'!$C$2:$C$281,'Sỹ Số'!$D$2:$D$281,Trang_tính1!J$2,'Sỹ Số'!$B$2:$B$281,Trang_tính1!$A3,'Sỹ Số'!$F$2:$F$281,Trang_tính1!$C$1)</f>
        <v>0</v>
      </c>
      <c r="K3" s="209">
        <f>SUMIFS('Sỹ Số'!$C$2:$C$281,'Sỹ Số'!$D$2:$D$281,Trang_tính1!K$2,'Sỹ Số'!$B$2:$B$281,Trang_tính1!$A3,'Sỹ Số'!$F$2:$F$281,Trang_tính1!$C$1)</f>
        <v>0</v>
      </c>
      <c r="L3" s="209">
        <f>SUMIFS('Sỹ Số'!$C$2:$C$281,'Sỹ Số'!$D$2:$D$281,Trang_tính1!L$2,'Sỹ Số'!$B$2:$B$281,Trang_tính1!$A3,'Sỹ Số'!$F$2:$F$281,Trang_tính1!$C$1)</f>
        <v>0</v>
      </c>
      <c r="M3" s="209">
        <f>SUMIFS('Sỹ Số'!$C$2:$C$281,'Sỹ Số'!$D$2:$D$281,Trang_tính1!M$2,'Sỹ Số'!$B$2:$B$281,Trang_tính1!$A3,'Sỹ Số'!$F$2:$F$281,Trang_tính1!$C$1)</f>
        <v>0</v>
      </c>
      <c r="N3" s="209">
        <f>SUMIFS('Sỹ Số'!$C$2:$C$281,'Sỹ Số'!$D$2:$D$281,Trang_tính1!N$2,'Sỹ Số'!$B$2:$B$281,Trang_tính1!$A3,'Sỹ Số'!$F$2:$F$281,Trang_tính1!$C$1)</f>
        <v>0</v>
      </c>
      <c r="O3" s="209">
        <f>SUMIFS('Sỹ Số'!$C$2:$C$281,'Sỹ Số'!$D$2:$D$281,Trang_tính1!O$2,'Sỹ Số'!$B$2:$B$281,Trang_tính1!$A3,'Sỹ Số'!$F$2:$F$281,Trang_tính1!$O$1)</f>
        <v>0</v>
      </c>
      <c r="P3" s="209">
        <f>SUMIFS('Sỹ Số'!$C$2:$C$281,'Sỹ Số'!$D$2:$D$281,Trang_tính1!P$2,'Sỹ Số'!$B$2:$B$281,Trang_tính1!$A3,'Sỹ Số'!$F$2:$F$281,Trang_tính1!$O$1)</f>
        <v>0</v>
      </c>
      <c r="Q3" s="209">
        <f>SUMIFS('Sỹ Số'!$C$2:$C$281,'Sỹ Số'!$D$2:$D$281,Trang_tính1!Q$2,'Sỹ Số'!$B$2:$B$281,Trang_tính1!$A3,'Sỹ Số'!$F$2:$F$281,Trang_tính1!$O$1)</f>
        <v>0</v>
      </c>
      <c r="R3" s="209">
        <f>SUMIFS('Sỹ Số'!$C$2:$C$281,'Sỹ Số'!$D$2:$D$281,Trang_tính1!R$2,'Sỹ Số'!$B$2:$B$281,Trang_tính1!$A3,'Sỹ Số'!$F$2:$F$281,Trang_tính1!$O$1)</f>
        <v>0</v>
      </c>
      <c r="S3" s="209">
        <f>SUMIFS('Sỹ Số'!$C$2:$C$281,'Sỹ Số'!$D$2:$D$281,Trang_tính1!S$2,'Sỹ Số'!$B$2:$B$281,Trang_tính1!$A3,'Sỹ Số'!$F$2:$F$281,Trang_tính1!$O$1)</f>
        <v>0</v>
      </c>
    </row>
    <row r="4" spans="1:19" x14ac:dyDescent="0.25">
      <c r="A4" s="209" t="s">
        <v>754</v>
      </c>
      <c r="B4" s="209">
        <v>4.5</v>
      </c>
      <c r="C4" s="209">
        <f>SUMIFS('Sỹ Số'!$C$2:$C$281,'Sỹ Số'!$D$2:$D$281,Trang_tính1!C$2,'Sỹ Số'!$B$2:$B$281,Trang_tính1!$A4,'Sỹ Số'!$F$2:$F$281,Trang_tính1!$C$1)</f>
        <v>97</v>
      </c>
      <c r="D4" s="209">
        <f>SUMIFS('Sỹ Số'!$C$2:$C$281,'Sỹ Số'!$D$2:$D$281,Trang_tính1!D$2,'Sỹ Số'!$B$2:$B$281,Trang_tính1!$A4,'Sỹ Số'!$F$2:$F$281,Trang_tính1!$C$1)</f>
        <v>17</v>
      </c>
      <c r="E4" s="209">
        <f>SUMIFS('Sỹ Số'!$C$2:$C$281,'Sỹ Số'!$D$2:$D$281,Trang_tính1!E$2,'Sỹ Số'!$B$2:$B$281,Trang_tính1!$A4,'Sỹ Số'!$F$2:$F$281,Trang_tính1!$C$1)</f>
        <v>58</v>
      </c>
      <c r="F4" s="209">
        <f>SUMIFS('Sỹ Số'!$C$2:$C$281,'Sỹ Số'!$D$2:$D$281,Trang_tính1!F$2,'Sỹ Số'!$B$2:$B$281,Trang_tính1!$A4,'Sỹ Số'!$F$2:$F$281,Trang_tính1!$C$1)</f>
        <v>47</v>
      </c>
      <c r="G4" s="209">
        <f>SUMIFS('Sỹ Số'!$C$2:$C$281,'Sỹ Số'!$D$2:$D$281,Trang_tính1!G$2,'Sỹ Số'!$B$2:$B$281,Trang_tính1!$A4,'Sỹ Số'!$F$2:$F$281,Trang_tính1!$C$1)</f>
        <v>70</v>
      </c>
      <c r="H4" s="209">
        <f>SUMIFS('Sỹ Số'!$C$2:$C$281,'Sỹ Số'!$D$2:$D$281,Trang_tính1!H$2,'Sỹ Số'!$B$2:$B$281,Trang_tính1!$A4,'Sỹ Số'!$F$2:$F$281,Trang_tính1!$C$1)</f>
        <v>0</v>
      </c>
      <c r="I4" s="209">
        <f>SUMIFS('Sỹ Số'!$C$2:$C$281,'Sỹ Số'!$D$2:$D$281,Trang_tính1!I$2,'Sỹ Số'!$B$2:$B$281,Trang_tính1!$A4,'Sỹ Số'!$F$2:$F$281,Trang_tính1!$C$1)</f>
        <v>0</v>
      </c>
      <c r="J4" s="209">
        <f>SUMIFS('Sỹ Số'!$C$2:$C$281,'Sỹ Số'!$D$2:$D$281,Trang_tính1!J$2,'Sỹ Số'!$B$2:$B$281,Trang_tính1!$A4,'Sỹ Số'!$F$2:$F$281,Trang_tính1!$C$1)</f>
        <v>0</v>
      </c>
      <c r="K4" s="209">
        <f>SUMIFS('Sỹ Số'!$C$2:$C$281,'Sỹ Số'!$D$2:$D$281,Trang_tính1!K$2,'Sỹ Số'!$B$2:$B$281,Trang_tính1!$A4,'Sỹ Số'!$F$2:$F$281,Trang_tính1!$C$1)</f>
        <v>0</v>
      </c>
      <c r="L4" s="209">
        <f>SUMIFS('Sỹ Số'!$C$2:$C$281,'Sỹ Số'!$D$2:$D$281,Trang_tính1!L$2,'Sỹ Số'!$B$2:$B$281,Trang_tính1!$A4,'Sỹ Số'!$F$2:$F$281,Trang_tính1!$C$1)</f>
        <v>0</v>
      </c>
      <c r="M4" s="209">
        <f>SUMIFS('Sỹ Số'!$C$2:$C$281,'Sỹ Số'!$D$2:$D$281,Trang_tính1!M$2,'Sỹ Số'!$B$2:$B$281,Trang_tính1!$A4,'Sỹ Số'!$F$2:$F$281,Trang_tính1!$C$1)</f>
        <v>0</v>
      </c>
      <c r="N4" s="209">
        <f>SUMIFS('Sỹ Số'!$C$2:$C$281,'Sỹ Số'!$D$2:$D$281,Trang_tính1!N$2,'Sỹ Số'!$B$2:$B$281,Trang_tính1!$A4,'Sỹ Số'!$F$2:$F$281,Trang_tính1!$C$1)</f>
        <v>0</v>
      </c>
      <c r="O4" s="209">
        <f>SUMIFS('Sỹ Số'!$C$2:$C$281,'Sỹ Số'!$D$2:$D$281,Trang_tính1!O$2,'Sỹ Số'!$B$2:$B$281,Trang_tính1!$A4,'Sỹ Số'!$F$2:$F$281,Trang_tính1!$O$1)</f>
        <v>27</v>
      </c>
      <c r="P4" s="209">
        <f>SUMIFS('Sỹ Số'!$C$2:$C$281,'Sỹ Số'!$D$2:$D$281,Trang_tính1!P$2,'Sỹ Số'!$B$2:$B$281,Trang_tính1!$A4,'Sỹ Số'!$F$2:$F$281,Trang_tính1!$O$1)</f>
        <v>14</v>
      </c>
      <c r="Q4" s="209">
        <f>SUMIFS('Sỹ Số'!$C$2:$C$281,'Sỹ Số'!$D$2:$D$281,Trang_tính1!Q$2,'Sỹ Số'!$B$2:$B$281,Trang_tính1!$A4,'Sỹ Số'!$F$2:$F$281,Trang_tính1!$O$1)</f>
        <v>24</v>
      </c>
      <c r="R4" s="209">
        <f>SUMIFS('Sỹ Số'!$C$2:$C$281,'Sỹ Số'!$D$2:$D$281,Trang_tính1!R$2,'Sỹ Số'!$B$2:$B$281,Trang_tính1!$A4,'Sỹ Số'!$F$2:$F$281,Trang_tính1!$O$1)</f>
        <v>21</v>
      </c>
      <c r="S4" s="209">
        <f>SUMIFS('Sỹ Số'!$C$2:$C$281,'Sỹ Số'!$D$2:$D$281,Trang_tính1!S$2,'Sỹ Số'!$B$2:$B$281,Trang_tính1!$A4,'Sỹ Số'!$F$2:$F$281,Trang_tính1!$O$1)</f>
        <v>50</v>
      </c>
    </row>
    <row r="5" spans="1:19" x14ac:dyDescent="0.25">
      <c r="A5" s="209" t="s">
        <v>768</v>
      </c>
      <c r="B5" s="209">
        <v>4.5</v>
      </c>
      <c r="C5" s="209">
        <f>SUMIFS('Sỹ Số'!$C$2:$C$281,'Sỹ Số'!$D$2:$D$281,Trang_tính1!C$2,'Sỹ Số'!$B$2:$B$281,Trang_tính1!$A5,'Sỹ Số'!$F$2:$F$281,Trang_tính1!$C$1)</f>
        <v>0</v>
      </c>
      <c r="D5" s="209">
        <f>SUMIFS('Sỹ Số'!$C$2:$C$281,'Sỹ Số'!$D$2:$D$281,Trang_tính1!D$2,'Sỹ Số'!$B$2:$B$281,Trang_tính1!$A5,'Sỹ Số'!$F$2:$F$281,Trang_tính1!$C$1)</f>
        <v>0</v>
      </c>
      <c r="E5" s="209">
        <f>SUMIFS('Sỹ Số'!$C$2:$C$281,'Sỹ Số'!$D$2:$D$281,Trang_tính1!E$2,'Sỹ Số'!$B$2:$B$281,Trang_tính1!$A5,'Sỹ Số'!$F$2:$F$281,Trang_tính1!$C$1)</f>
        <v>32</v>
      </c>
      <c r="F5" s="209">
        <f>SUMIFS('Sỹ Số'!$C$2:$C$281,'Sỹ Số'!$D$2:$D$281,Trang_tính1!F$2,'Sỹ Số'!$B$2:$B$281,Trang_tính1!$A5,'Sỹ Số'!$F$2:$F$281,Trang_tính1!$C$1)</f>
        <v>35</v>
      </c>
      <c r="G5" s="209">
        <f>SUMIFS('Sỹ Số'!$C$2:$C$281,'Sỹ Số'!$D$2:$D$281,Trang_tính1!G$2,'Sỹ Số'!$B$2:$B$281,Trang_tính1!$A5,'Sỹ Số'!$F$2:$F$281,Trang_tính1!$C$1)</f>
        <v>50</v>
      </c>
      <c r="H5" s="209">
        <f>SUMIFS('Sỹ Số'!$C$2:$C$281,'Sỹ Số'!$D$2:$D$281,Trang_tính1!H$2,'Sỹ Số'!$B$2:$B$281,Trang_tính1!$A5,'Sỹ Số'!$F$2:$F$281,Trang_tính1!$C$1)</f>
        <v>0</v>
      </c>
      <c r="I5" s="209">
        <f>SUMIFS('Sỹ Số'!$C$2:$C$281,'Sỹ Số'!$D$2:$D$281,Trang_tính1!I$2,'Sỹ Số'!$B$2:$B$281,Trang_tính1!$A5,'Sỹ Số'!$F$2:$F$281,Trang_tính1!$C$1)</f>
        <v>0</v>
      </c>
      <c r="J5" s="209">
        <f>SUMIFS('Sỹ Số'!$C$2:$C$281,'Sỹ Số'!$D$2:$D$281,Trang_tính1!J$2,'Sỹ Số'!$B$2:$B$281,Trang_tính1!$A5,'Sỹ Số'!$F$2:$F$281,Trang_tính1!$C$1)</f>
        <v>0</v>
      </c>
      <c r="K5" s="209">
        <f>SUMIFS('Sỹ Số'!$C$2:$C$281,'Sỹ Số'!$D$2:$D$281,Trang_tính1!K$2,'Sỹ Số'!$B$2:$B$281,Trang_tính1!$A5,'Sỹ Số'!$F$2:$F$281,Trang_tính1!$C$1)</f>
        <v>0</v>
      </c>
      <c r="L5" s="209">
        <f>SUMIFS('Sỹ Số'!$C$2:$C$281,'Sỹ Số'!$D$2:$D$281,Trang_tính1!L$2,'Sỹ Số'!$B$2:$B$281,Trang_tính1!$A5,'Sỹ Số'!$F$2:$F$281,Trang_tính1!$C$1)</f>
        <v>0</v>
      </c>
      <c r="M5" s="209">
        <f>SUMIFS('Sỹ Số'!$C$2:$C$281,'Sỹ Số'!$D$2:$D$281,Trang_tính1!M$2,'Sỹ Số'!$B$2:$B$281,Trang_tính1!$A5,'Sỹ Số'!$F$2:$F$281,Trang_tính1!$C$1)</f>
        <v>0</v>
      </c>
      <c r="N5" s="209">
        <f>SUMIFS('Sỹ Số'!$C$2:$C$281,'Sỹ Số'!$D$2:$D$281,Trang_tính1!N$2,'Sỹ Số'!$B$2:$B$281,Trang_tính1!$A5,'Sỹ Số'!$F$2:$F$281,Trang_tính1!$C$1)</f>
        <v>0</v>
      </c>
      <c r="O5" s="209">
        <f>SUMIFS('Sỹ Số'!$C$2:$C$281,'Sỹ Số'!$D$2:$D$281,Trang_tính1!O$2,'Sỹ Số'!$B$2:$B$281,Trang_tính1!$A5,'Sỹ Số'!$F$2:$F$281,Trang_tính1!$O$1)</f>
        <v>0</v>
      </c>
      <c r="P5" s="209">
        <f>SUMIFS('Sỹ Số'!$C$2:$C$281,'Sỹ Số'!$D$2:$D$281,Trang_tính1!P$2,'Sỹ Số'!$B$2:$B$281,Trang_tính1!$A5,'Sỹ Số'!$F$2:$F$281,Trang_tính1!$O$1)</f>
        <v>0</v>
      </c>
      <c r="Q5" s="209">
        <f>SUMIFS('Sỹ Số'!$C$2:$C$281,'Sỹ Số'!$D$2:$D$281,Trang_tính1!Q$2,'Sỹ Số'!$B$2:$B$281,Trang_tính1!$A5,'Sỹ Số'!$F$2:$F$281,Trang_tính1!$O$1)</f>
        <v>0</v>
      </c>
      <c r="R5" s="209">
        <f>SUMIFS('Sỹ Số'!$C$2:$C$281,'Sỹ Số'!$D$2:$D$281,Trang_tính1!R$2,'Sỹ Số'!$B$2:$B$281,Trang_tính1!$A5,'Sỹ Số'!$F$2:$F$281,Trang_tính1!$O$1)</f>
        <v>0</v>
      </c>
      <c r="S5" s="209">
        <f>SUMIFS('Sỹ Số'!$C$2:$C$281,'Sỹ Số'!$D$2:$D$281,Trang_tính1!S$2,'Sỹ Số'!$B$2:$B$281,Trang_tính1!$A5,'Sỹ Số'!$F$2:$F$281,Trang_tính1!$O$1)</f>
        <v>0</v>
      </c>
    </row>
    <row r="6" spans="1:19" x14ac:dyDescent="0.25">
      <c r="A6" s="209" t="s">
        <v>800</v>
      </c>
      <c r="B6" s="209">
        <v>4.5</v>
      </c>
      <c r="C6" s="209">
        <f>SUMIFS('Sỹ Số'!$C$2:$C$281,'Sỹ Số'!$D$2:$D$281,Trang_tính1!C$2,'Sỹ Số'!$B$2:$B$281,Trang_tính1!$A6,'Sỹ Số'!$F$2:$F$281,Trang_tính1!$C$1)</f>
        <v>260</v>
      </c>
      <c r="D6" s="209">
        <f>SUMIFS('Sỹ Số'!$C$2:$C$281,'Sỹ Số'!$D$2:$D$281,Trang_tính1!D$2,'Sỹ Số'!$B$2:$B$281,Trang_tính1!$A6,'Sỹ Số'!$F$2:$F$281,Trang_tính1!$C$1)</f>
        <v>197</v>
      </c>
      <c r="E6" s="209">
        <f>SUMIFS('Sỹ Số'!$C$2:$C$281,'Sỹ Số'!$D$2:$D$281,Trang_tính1!E$2,'Sỹ Số'!$B$2:$B$281,Trang_tính1!$A6,'Sỹ Số'!$F$2:$F$281,Trang_tính1!$C$1)</f>
        <v>368</v>
      </c>
      <c r="F6" s="209">
        <f>SUMIFS('Sỹ Số'!$C$2:$C$281,'Sỹ Số'!$D$2:$D$281,Trang_tính1!F$2,'Sỹ Số'!$B$2:$B$281,Trang_tính1!$A6,'Sỹ Số'!$F$2:$F$281,Trang_tính1!$C$1)</f>
        <v>467</v>
      </c>
      <c r="G6" s="209">
        <f>SUMIFS('Sỹ Số'!$C$2:$C$281,'Sỹ Số'!$D$2:$D$281,Trang_tính1!G$2,'Sỹ Số'!$B$2:$B$281,Trang_tính1!$A6,'Sỹ Số'!$F$2:$F$281,Trang_tính1!$C$1)</f>
        <v>500</v>
      </c>
      <c r="H6" s="209">
        <f>SUMIFS('Sỹ Số'!$C$2:$C$281,'Sỹ Số'!$D$2:$D$281,Trang_tính1!H$2,'Sỹ Số'!$B$2:$B$281,Trang_tính1!$A6,'Sỹ Số'!$F$2:$F$281,Trang_tính1!$C$1)</f>
        <v>0</v>
      </c>
      <c r="I6" s="209">
        <f>SUMIFS('Sỹ Số'!$C$2:$C$281,'Sỹ Số'!$D$2:$D$281,Trang_tính1!I$2,'Sỹ Số'!$B$2:$B$281,Trang_tính1!$A6,'Sỹ Số'!$F$2:$F$281,Trang_tính1!$C$1)</f>
        <v>0</v>
      </c>
      <c r="J6" s="209">
        <f>SUMIFS('Sỹ Số'!$C$2:$C$281,'Sỹ Số'!$D$2:$D$281,Trang_tính1!J$2,'Sỹ Số'!$B$2:$B$281,Trang_tính1!$A6,'Sỹ Số'!$F$2:$F$281,Trang_tính1!$C$1)</f>
        <v>0</v>
      </c>
      <c r="K6" s="209">
        <f>SUMIFS('Sỹ Số'!$C$2:$C$281,'Sỹ Số'!$D$2:$D$281,Trang_tính1!K$2,'Sỹ Số'!$B$2:$B$281,Trang_tính1!$A6,'Sỹ Số'!$F$2:$F$281,Trang_tính1!$C$1)</f>
        <v>0</v>
      </c>
      <c r="L6" s="209">
        <f>SUMIFS('Sỹ Số'!$C$2:$C$281,'Sỹ Số'!$D$2:$D$281,Trang_tính1!L$2,'Sỹ Số'!$B$2:$B$281,Trang_tính1!$A6,'Sỹ Số'!$F$2:$F$281,Trang_tính1!$C$1)</f>
        <v>0</v>
      </c>
      <c r="M6" s="209">
        <f>SUMIFS('Sỹ Số'!$C$2:$C$281,'Sỹ Số'!$D$2:$D$281,Trang_tính1!M$2,'Sỹ Số'!$B$2:$B$281,Trang_tính1!$A6,'Sỹ Số'!$F$2:$F$281,Trang_tính1!$C$1)</f>
        <v>0</v>
      </c>
      <c r="N6" s="209">
        <f>SUMIFS('Sỹ Số'!$C$2:$C$281,'Sỹ Số'!$D$2:$D$281,Trang_tính1!N$2,'Sỹ Số'!$B$2:$B$281,Trang_tính1!$A6,'Sỹ Số'!$F$2:$F$281,Trang_tính1!$C$1)</f>
        <v>0</v>
      </c>
      <c r="O6" s="209">
        <f>SUMIFS('Sỹ Số'!$C$2:$C$281,'Sỹ Số'!$D$2:$D$281,Trang_tính1!O$2,'Sỹ Số'!$B$2:$B$281,Trang_tính1!$A6,'Sỹ Số'!$F$2:$F$281,Trang_tính1!$O$1)</f>
        <v>0</v>
      </c>
      <c r="P6" s="209">
        <f>SUMIFS('Sỹ Số'!$C$2:$C$281,'Sỹ Số'!$D$2:$D$281,Trang_tính1!P$2,'Sỹ Số'!$B$2:$B$281,Trang_tính1!$A6,'Sỹ Số'!$F$2:$F$281,Trang_tính1!$O$1)</f>
        <v>53</v>
      </c>
      <c r="Q6" s="209">
        <f>SUMIFS('Sỹ Số'!$C$2:$C$281,'Sỹ Số'!$D$2:$D$281,Trang_tính1!Q$2,'Sỹ Số'!$B$2:$B$281,Trang_tính1!$A6,'Sỹ Số'!$F$2:$F$281,Trang_tính1!$O$1)</f>
        <v>109</v>
      </c>
      <c r="R6" s="209">
        <f>SUMIFS('Sỹ Số'!$C$2:$C$281,'Sỹ Số'!$D$2:$D$281,Trang_tính1!R$2,'Sỹ Số'!$B$2:$B$281,Trang_tính1!$A6,'Sỹ Số'!$F$2:$F$281,Trang_tính1!$O$1)</f>
        <v>103</v>
      </c>
      <c r="S6" s="209">
        <f>SUMIFS('Sỹ Số'!$C$2:$C$281,'Sỹ Số'!$D$2:$D$281,Trang_tính1!S$2,'Sỹ Số'!$B$2:$B$281,Trang_tính1!$A6,'Sỹ Số'!$F$2:$F$281,Trang_tính1!$O$1)</f>
        <v>80</v>
      </c>
    </row>
    <row r="7" spans="1:19" x14ac:dyDescent="0.25">
      <c r="A7" s="209" t="s">
        <v>810</v>
      </c>
      <c r="B7" s="209">
        <v>4</v>
      </c>
      <c r="C7" s="209">
        <f>SUMIFS('Sỹ Số'!$C$2:$C$281,'Sỹ Số'!$D$2:$D$281,Trang_tính1!C$2,'Sỹ Số'!$B$2:$B$281,Trang_tính1!$A7,'Sỹ Số'!$F$2:$F$281,Trang_tính1!$C$1)</f>
        <v>47</v>
      </c>
      <c r="D7" s="209">
        <f>SUMIFS('Sỹ Số'!$C$2:$C$281,'Sỹ Số'!$D$2:$D$281,Trang_tính1!D$2,'Sỹ Số'!$B$2:$B$281,Trang_tính1!$A7,'Sỹ Số'!$F$2:$F$281,Trang_tính1!$C$1)</f>
        <v>65</v>
      </c>
      <c r="E7" s="209">
        <f>SUMIFS('Sỹ Số'!$C$2:$C$281,'Sỹ Số'!$D$2:$D$281,Trang_tính1!E$2,'Sỹ Số'!$B$2:$B$281,Trang_tính1!$A7,'Sỹ Số'!$F$2:$F$281,Trang_tính1!$C$1)</f>
        <v>69</v>
      </c>
      <c r="F7" s="209">
        <f>SUMIFS('Sỹ Số'!$C$2:$C$281,'Sỹ Số'!$D$2:$D$281,Trang_tính1!F$2,'Sỹ Số'!$B$2:$B$281,Trang_tính1!$A7,'Sỹ Số'!$F$2:$F$281,Trang_tính1!$C$1)</f>
        <v>77</v>
      </c>
      <c r="G7" s="209">
        <f>SUMIFS('Sỹ Số'!$C$2:$C$281,'Sỹ Số'!$D$2:$D$281,Trang_tính1!G$2,'Sỹ Số'!$B$2:$B$281,Trang_tính1!$A7,'Sỹ Số'!$F$2:$F$281,Trang_tính1!$C$1)</f>
        <v>0</v>
      </c>
      <c r="H7" s="209">
        <f>SUMIFS('Sỹ Số'!$C$2:$C$281,'Sỹ Số'!$D$2:$D$281,Trang_tính1!H$2,'Sỹ Số'!$B$2:$B$281,Trang_tính1!$A7,'Sỹ Số'!$F$2:$F$281,Trang_tính1!$C$1)</f>
        <v>0</v>
      </c>
      <c r="I7" s="209">
        <f>SUMIFS('Sỹ Số'!$C$2:$C$281,'Sỹ Số'!$D$2:$D$281,Trang_tính1!I$2,'Sỹ Số'!$B$2:$B$281,Trang_tính1!$A7,'Sỹ Số'!$F$2:$F$281,Trang_tính1!$C$1)</f>
        <v>0</v>
      </c>
      <c r="J7" s="209">
        <f>SUMIFS('Sỹ Số'!$C$2:$C$281,'Sỹ Số'!$D$2:$D$281,Trang_tính1!J$2,'Sỹ Số'!$B$2:$B$281,Trang_tính1!$A7,'Sỹ Số'!$F$2:$F$281,Trang_tính1!$C$1)</f>
        <v>0</v>
      </c>
      <c r="K7" s="209">
        <f>SUMIFS('Sỹ Số'!$C$2:$C$281,'Sỹ Số'!$D$2:$D$281,Trang_tính1!K$2,'Sỹ Số'!$B$2:$B$281,Trang_tính1!$A7,'Sỹ Số'!$F$2:$F$281,Trang_tính1!$C$1)</f>
        <v>0</v>
      </c>
      <c r="L7" s="209">
        <f>SUMIFS('Sỹ Số'!$C$2:$C$281,'Sỹ Số'!$D$2:$D$281,Trang_tính1!L$2,'Sỹ Số'!$B$2:$B$281,Trang_tính1!$A7,'Sỹ Số'!$F$2:$F$281,Trang_tính1!$C$1)</f>
        <v>0</v>
      </c>
      <c r="M7" s="209">
        <f>SUMIFS('Sỹ Số'!$C$2:$C$281,'Sỹ Số'!$D$2:$D$281,Trang_tính1!M$2,'Sỹ Số'!$B$2:$B$281,Trang_tính1!$A7,'Sỹ Số'!$F$2:$F$281,Trang_tính1!$C$1)</f>
        <v>0</v>
      </c>
      <c r="N7" s="209">
        <f>SUMIFS('Sỹ Số'!$C$2:$C$281,'Sỹ Số'!$D$2:$D$281,Trang_tính1!N$2,'Sỹ Số'!$B$2:$B$281,Trang_tính1!$A7,'Sỹ Số'!$F$2:$F$281,Trang_tính1!$C$1)</f>
        <v>0</v>
      </c>
      <c r="O7" s="209">
        <f>SUMIFS('Sỹ Số'!$C$2:$C$281,'Sỹ Số'!$D$2:$D$281,Trang_tính1!O$2,'Sỹ Số'!$B$2:$B$281,Trang_tính1!$A7,'Sỹ Số'!$F$2:$F$281,Trang_tính1!$O$1)</f>
        <v>0</v>
      </c>
      <c r="P7" s="209">
        <f>SUMIFS('Sỹ Số'!$C$2:$C$281,'Sỹ Số'!$D$2:$D$281,Trang_tính1!P$2,'Sỹ Số'!$B$2:$B$281,Trang_tính1!$A7,'Sỹ Số'!$F$2:$F$281,Trang_tính1!$O$1)</f>
        <v>0</v>
      </c>
      <c r="Q7" s="209">
        <f>SUMIFS('Sỹ Số'!$C$2:$C$281,'Sỹ Số'!$D$2:$D$281,Trang_tính1!Q$2,'Sỹ Số'!$B$2:$B$281,Trang_tính1!$A7,'Sỹ Số'!$F$2:$F$281,Trang_tính1!$O$1)</f>
        <v>0</v>
      </c>
      <c r="R7" s="209">
        <f>SUMIFS('Sỹ Số'!$C$2:$C$281,'Sỹ Số'!$D$2:$D$281,Trang_tính1!R$2,'Sỹ Số'!$B$2:$B$281,Trang_tính1!$A7,'Sỹ Số'!$F$2:$F$281,Trang_tính1!$O$1)</f>
        <v>0</v>
      </c>
      <c r="S7" s="209">
        <f>SUMIFS('Sỹ Số'!$C$2:$C$281,'Sỹ Số'!$D$2:$D$281,Trang_tính1!S$2,'Sỹ Số'!$B$2:$B$281,Trang_tính1!$A7,'Sỹ Số'!$F$2:$F$281,Trang_tính1!$O$1)</f>
        <v>0</v>
      </c>
    </row>
    <row r="8" spans="1:19" x14ac:dyDescent="0.25">
      <c r="A8" s="209" t="s">
        <v>778</v>
      </c>
      <c r="B8" s="209">
        <v>4</v>
      </c>
      <c r="C8" s="209">
        <f>SUMIFS('Sỹ Số'!$C$2:$C$281,'Sỹ Số'!$D$2:$D$281,Trang_tính1!C$2,'Sỹ Số'!$B$2:$B$281,Trang_tính1!$A8,'Sỹ Số'!$F$2:$F$281,Trang_tính1!$C$1)</f>
        <v>257</v>
      </c>
      <c r="D8" s="209">
        <f>SUMIFS('Sỹ Số'!$C$2:$C$281,'Sỹ Số'!$D$2:$D$281,Trang_tính1!D$2,'Sỹ Số'!$B$2:$B$281,Trang_tính1!$A8,'Sỹ Số'!$F$2:$F$281,Trang_tính1!$C$1)</f>
        <v>293</v>
      </c>
      <c r="E8" s="209">
        <f>SUMIFS('Sỹ Số'!$C$2:$C$281,'Sỹ Số'!$D$2:$D$281,Trang_tính1!E$2,'Sỹ Số'!$B$2:$B$281,Trang_tính1!$A8,'Sỹ Số'!$F$2:$F$281,Trang_tính1!$C$1)</f>
        <v>384</v>
      </c>
      <c r="F8" s="209">
        <f>SUMIFS('Sỹ Số'!$C$2:$C$281,'Sỹ Số'!$D$2:$D$281,Trang_tính1!F$2,'Sỹ Số'!$B$2:$B$281,Trang_tính1!$A8,'Sỹ Số'!$F$2:$F$281,Trang_tính1!$C$1)</f>
        <v>342</v>
      </c>
      <c r="G8" s="209">
        <f>SUMIFS('Sỹ Số'!$C$2:$C$281,'Sỹ Số'!$D$2:$D$281,Trang_tính1!G$2,'Sỹ Số'!$B$2:$B$281,Trang_tính1!$A8,'Sỹ Số'!$F$2:$F$281,Trang_tính1!$C$1)</f>
        <v>270</v>
      </c>
      <c r="H8" s="209">
        <f>SUMIFS('Sỹ Số'!$C$2:$C$281,'Sỹ Số'!$D$2:$D$281,Trang_tính1!H$2,'Sỹ Số'!$B$2:$B$281,Trang_tính1!$A8,'Sỹ Số'!$F$2:$F$281,Trang_tính1!$C$1)</f>
        <v>0</v>
      </c>
      <c r="I8" s="209">
        <f>SUMIFS('Sỹ Số'!$C$2:$C$281,'Sỹ Số'!$D$2:$D$281,Trang_tính1!I$2,'Sỹ Số'!$B$2:$B$281,Trang_tính1!$A8,'Sỹ Số'!$F$2:$F$281,Trang_tính1!$C$1)</f>
        <v>0</v>
      </c>
      <c r="J8" s="209">
        <f>SUMIFS('Sỹ Số'!$C$2:$C$281,'Sỹ Số'!$D$2:$D$281,Trang_tính1!J$2,'Sỹ Số'!$B$2:$B$281,Trang_tính1!$A8,'Sỹ Số'!$F$2:$F$281,Trang_tính1!$C$1)</f>
        <v>0</v>
      </c>
      <c r="K8" s="209">
        <f>SUMIFS('Sỹ Số'!$C$2:$C$281,'Sỹ Số'!$D$2:$D$281,Trang_tính1!K$2,'Sỹ Số'!$B$2:$B$281,Trang_tính1!$A8,'Sỹ Số'!$F$2:$F$281,Trang_tính1!$C$1)</f>
        <v>0</v>
      </c>
      <c r="L8" s="209">
        <f>SUMIFS('Sỹ Số'!$C$2:$C$281,'Sỹ Số'!$D$2:$D$281,Trang_tính1!L$2,'Sỹ Số'!$B$2:$B$281,Trang_tính1!$A8,'Sỹ Số'!$F$2:$F$281,Trang_tính1!$C$1)</f>
        <v>0</v>
      </c>
      <c r="M8" s="209">
        <f>SUMIFS('Sỹ Số'!$C$2:$C$281,'Sỹ Số'!$D$2:$D$281,Trang_tính1!M$2,'Sỹ Số'!$B$2:$B$281,Trang_tính1!$A8,'Sỹ Số'!$F$2:$F$281,Trang_tính1!$C$1)</f>
        <v>0</v>
      </c>
      <c r="N8" s="209">
        <f>SUMIFS('Sỹ Số'!$C$2:$C$281,'Sỹ Số'!$D$2:$D$281,Trang_tính1!N$2,'Sỹ Số'!$B$2:$B$281,Trang_tính1!$A8,'Sỹ Số'!$F$2:$F$281,Trang_tính1!$C$1)</f>
        <v>0</v>
      </c>
      <c r="O8" s="209">
        <f>SUMIFS('Sỹ Số'!$C$2:$C$281,'Sỹ Số'!$D$2:$D$281,Trang_tính1!O$2,'Sỹ Số'!$B$2:$B$281,Trang_tính1!$A8,'Sỹ Số'!$F$2:$F$281,Trang_tính1!$O$1)</f>
        <v>0</v>
      </c>
      <c r="P8" s="209">
        <f>SUMIFS('Sỹ Số'!$C$2:$C$281,'Sỹ Số'!$D$2:$D$281,Trang_tính1!P$2,'Sỹ Số'!$B$2:$B$281,Trang_tính1!$A8,'Sỹ Số'!$F$2:$F$281,Trang_tính1!$O$1)</f>
        <v>55</v>
      </c>
      <c r="Q8" s="209">
        <f>SUMIFS('Sỹ Số'!$C$2:$C$281,'Sỹ Số'!$D$2:$D$281,Trang_tính1!Q$2,'Sỹ Số'!$B$2:$B$281,Trang_tính1!$A8,'Sỹ Số'!$F$2:$F$281,Trang_tính1!$O$1)</f>
        <v>69</v>
      </c>
      <c r="R8" s="209">
        <f>SUMIFS('Sỹ Số'!$C$2:$C$281,'Sỹ Số'!$D$2:$D$281,Trang_tính1!R$2,'Sỹ Số'!$B$2:$B$281,Trang_tính1!$A8,'Sỹ Số'!$F$2:$F$281,Trang_tính1!$O$1)</f>
        <v>51</v>
      </c>
      <c r="S8" s="209">
        <f>SUMIFS('Sỹ Số'!$C$2:$C$281,'Sỹ Số'!$D$2:$D$281,Trang_tính1!S$2,'Sỹ Số'!$B$2:$B$281,Trang_tính1!$A8,'Sỹ Số'!$F$2:$F$281,Trang_tính1!$O$1)</f>
        <v>70</v>
      </c>
    </row>
    <row r="9" spans="1:19" x14ac:dyDescent="0.25">
      <c r="A9" s="209" t="s">
        <v>777</v>
      </c>
      <c r="B9" s="209">
        <v>4</v>
      </c>
      <c r="C9" s="209">
        <f>SUMIFS('Sỹ Số'!$C$2:$C$281,'Sỹ Số'!$D$2:$D$281,Trang_tính1!C$2,'Sỹ Số'!$B$2:$B$281,Trang_tính1!$A9,'Sỹ Số'!$F$2:$F$281,Trang_tính1!$C$1)</f>
        <v>123</v>
      </c>
      <c r="D9" s="209">
        <f>SUMIFS('Sỹ Số'!$C$2:$C$281,'Sỹ Số'!$D$2:$D$281,Trang_tính1!D$2,'Sỹ Số'!$B$2:$B$281,Trang_tính1!$A9,'Sỹ Số'!$F$2:$F$281,Trang_tính1!$C$1)</f>
        <v>104</v>
      </c>
      <c r="E9" s="209">
        <f>SUMIFS('Sỹ Số'!$C$2:$C$281,'Sỹ Số'!$D$2:$D$281,Trang_tính1!E$2,'Sỹ Số'!$B$2:$B$281,Trang_tính1!$A9,'Sỹ Số'!$F$2:$F$281,Trang_tính1!$C$1)</f>
        <v>171</v>
      </c>
      <c r="F9" s="209">
        <f>SUMIFS('Sỹ Số'!$C$2:$C$281,'Sỹ Số'!$D$2:$D$281,Trang_tính1!F$2,'Sỹ Số'!$B$2:$B$281,Trang_tính1!$A9,'Sỹ Số'!$F$2:$F$281,Trang_tính1!$C$1)</f>
        <v>198</v>
      </c>
      <c r="G9" s="209">
        <f>SUMIFS('Sỹ Số'!$C$2:$C$281,'Sỹ Số'!$D$2:$D$281,Trang_tính1!G$2,'Sỹ Số'!$B$2:$B$281,Trang_tính1!$A9,'Sỹ Số'!$F$2:$F$281,Trang_tính1!$C$1)</f>
        <v>180</v>
      </c>
      <c r="H9" s="209">
        <f>SUMIFS('Sỹ Số'!$C$2:$C$281,'Sỹ Số'!$D$2:$D$281,Trang_tính1!H$2,'Sỹ Số'!$B$2:$B$281,Trang_tính1!$A9,'Sỹ Số'!$F$2:$F$281,Trang_tính1!$C$1)</f>
        <v>0</v>
      </c>
      <c r="I9" s="209">
        <f>SUMIFS('Sỹ Số'!$C$2:$C$281,'Sỹ Số'!$D$2:$D$281,Trang_tính1!I$2,'Sỹ Số'!$B$2:$B$281,Trang_tính1!$A9,'Sỹ Số'!$F$2:$F$281,Trang_tính1!$C$1)</f>
        <v>0</v>
      </c>
      <c r="J9" s="209">
        <f>SUMIFS('Sỹ Số'!$C$2:$C$281,'Sỹ Số'!$D$2:$D$281,Trang_tính1!J$2,'Sỹ Số'!$B$2:$B$281,Trang_tính1!$A9,'Sỹ Số'!$F$2:$F$281,Trang_tính1!$C$1)</f>
        <v>0</v>
      </c>
      <c r="K9" s="209">
        <f>SUMIFS('Sỹ Số'!$C$2:$C$281,'Sỹ Số'!$D$2:$D$281,Trang_tính1!K$2,'Sỹ Số'!$B$2:$B$281,Trang_tính1!$A9,'Sỹ Số'!$F$2:$F$281,Trang_tính1!$C$1)</f>
        <v>0</v>
      </c>
      <c r="L9" s="209">
        <f>SUMIFS('Sỹ Số'!$C$2:$C$281,'Sỹ Số'!$D$2:$D$281,Trang_tính1!L$2,'Sỹ Số'!$B$2:$B$281,Trang_tính1!$A9,'Sỹ Số'!$F$2:$F$281,Trang_tính1!$C$1)</f>
        <v>0</v>
      </c>
      <c r="M9" s="209">
        <f>SUMIFS('Sỹ Số'!$C$2:$C$281,'Sỹ Số'!$D$2:$D$281,Trang_tính1!M$2,'Sỹ Số'!$B$2:$B$281,Trang_tính1!$A9,'Sỹ Số'!$F$2:$F$281,Trang_tính1!$C$1)</f>
        <v>0</v>
      </c>
      <c r="N9" s="209">
        <f>SUMIFS('Sỹ Số'!$C$2:$C$281,'Sỹ Số'!$D$2:$D$281,Trang_tính1!N$2,'Sỹ Số'!$B$2:$B$281,Trang_tính1!$A9,'Sỹ Số'!$F$2:$F$281,Trang_tính1!$C$1)</f>
        <v>0</v>
      </c>
      <c r="O9" s="209">
        <f>SUMIFS('Sỹ Số'!$C$2:$C$281,'Sỹ Số'!$D$2:$D$281,Trang_tính1!O$2,'Sỹ Số'!$B$2:$B$281,Trang_tính1!$A9,'Sỹ Số'!$F$2:$F$281,Trang_tính1!$O$1)</f>
        <v>0</v>
      </c>
      <c r="P9" s="209">
        <f>SUMIFS('Sỹ Số'!$C$2:$C$281,'Sỹ Số'!$D$2:$D$281,Trang_tính1!P$2,'Sỹ Số'!$B$2:$B$281,Trang_tính1!$A9,'Sỹ Số'!$F$2:$F$281,Trang_tính1!$O$1)</f>
        <v>0</v>
      </c>
      <c r="Q9" s="209">
        <f>SUMIFS('Sỹ Số'!$C$2:$C$281,'Sỹ Số'!$D$2:$D$281,Trang_tính1!Q$2,'Sỹ Số'!$B$2:$B$281,Trang_tính1!$A9,'Sỹ Số'!$F$2:$F$281,Trang_tính1!$O$1)</f>
        <v>0</v>
      </c>
      <c r="R9" s="209">
        <f>SUMIFS('Sỹ Số'!$C$2:$C$281,'Sỹ Số'!$D$2:$D$281,Trang_tính1!R$2,'Sỹ Số'!$B$2:$B$281,Trang_tính1!$A9,'Sỹ Số'!$F$2:$F$281,Trang_tính1!$O$1)</f>
        <v>0</v>
      </c>
      <c r="S9" s="209">
        <f>SUMIFS('Sỹ Số'!$C$2:$C$281,'Sỹ Số'!$D$2:$D$281,Trang_tính1!S$2,'Sỹ Số'!$B$2:$B$281,Trang_tính1!$A9,'Sỹ Số'!$F$2:$F$281,Trang_tính1!$O$1)</f>
        <v>0</v>
      </c>
    </row>
    <row r="10" spans="1:19" x14ac:dyDescent="0.25">
      <c r="A10" s="209" t="s">
        <v>763</v>
      </c>
      <c r="B10" s="209">
        <v>4.5</v>
      </c>
      <c r="C10" s="209">
        <f>SUMIFS('Sỹ Số'!$C$2:$C$281,'Sỹ Số'!$D$2:$D$281,Trang_tính1!C$2,'Sỹ Số'!$B$2:$B$281,Trang_tính1!$A10,'Sỹ Số'!$F$2:$F$281,Trang_tính1!$C$1)</f>
        <v>36</v>
      </c>
      <c r="D10" s="209">
        <f>SUMIFS('Sỹ Số'!$C$2:$C$281,'Sỹ Số'!$D$2:$D$281,Trang_tính1!D$2,'Sỹ Số'!$B$2:$B$281,Trang_tính1!$A10,'Sỹ Số'!$F$2:$F$281,Trang_tính1!$C$1)</f>
        <v>21</v>
      </c>
      <c r="E10" s="209">
        <f>SUMIFS('Sỹ Số'!$C$2:$C$281,'Sỹ Số'!$D$2:$D$281,Trang_tính1!E$2,'Sỹ Số'!$B$2:$B$281,Trang_tính1!$A10,'Sỹ Số'!$F$2:$F$281,Trang_tính1!$C$1)</f>
        <v>32</v>
      </c>
      <c r="F10" s="209">
        <f>SUMIFS('Sỹ Số'!$C$2:$C$281,'Sỹ Số'!$D$2:$D$281,Trang_tính1!F$2,'Sỹ Số'!$B$2:$B$281,Trang_tính1!$A10,'Sỹ Số'!$F$2:$F$281,Trang_tính1!$C$1)</f>
        <v>24</v>
      </c>
      <c r="G10" s="209">
        <f>SUMIFS('Sỹ Số'!$C$2:$C$281,'Sỹ Số'!$D$2:$D$281,Trang_tính1!G$2,'Sỹ Số'!$B$2:$B$281,Trang_tính1!$A10,'Sỹ Số'!$F$2:$F$281,Trang_tính1!$C$1)</f>
        <v>50</v>
      </c>
      <c r="H10" s="209">
        <f>SUMIFS('Sỹ Số'!$C$2:$C$281,'Sỹ Số'!$D$2:$D$281,Trang_tính1!H$2,'Sỹ Số'!$B$2:$B$281,Trang_tính1!$A10,'Sỹ Số'!$F$2:$F$281,Trang_tính1!$C$1)</f>
        <v>0</v>
      </c>
      <c r="I10" s="209">
        <f>SUMIFS('Sỹ Số'!$C$2:$C$281,'Sỹ Số'!$D$2:$D$281,Trang_tính1!I$2,'Sỹ Số'!$B$2:$B$281,Trang_tính1!$A10,'Sỹ Số'!$F$2:$F$281,Trang_tính1!$C$1)</f>
        <v>0</v>
      </c>
      <c r="J10" s="209">
        <f>SUMIFS('Sỹ Số'!$C$2:$C$281,'Sỹ Số'!$D$2:$D$281,Trang_tính1!J$2,'Sỹ Số'!$B$2:$B$281,Trang_tính1!$A10,'Sỹ Số'!$F$2:$F$281,Trang_tính1!$C$1)</f>
        <v>0</v>
      </c>
      <c r="K10" s="209">
        <f>SUMIFS('Sỹ Số'!$C$2:$C$281,'Sỹ Số'!$D$2:$D$281,Trang_tính1!K$2,'Sỹ Số'!$B$2:$B$281,Trang_tính1!$A10,'Sỹ Số'!$F$2:$F$281,Trang_tính1!$C$1)</f>
        <v>0</v>
      </c>
      <c r="L10" s="209">
        <f>SUMIFS('Sỹ Số'!$C$2:$C$281,'Sỹ Số'!$D$2:$D$281,Trang_tính1!L$2,'Sỹ Số'!$B$2:$B$281,Trang_tính1!$A10,'Sỹ Số'!$F$2:$F$281,Trang_tính1!$C$1)</f>
        <v>0</v>
      </c>
      <c r="M10" s="209">
        <f>SUMIFS('Sỹ Số'!$C$2:$C$281,'Sỹ Số'!$D$2:$D$281,Trang_tính1!M$2,'Sỹ Số'!$B$2:$B$281,Trang_tính1!$A10,'Sỹ Số'!$F$2:$F$281,Trang_tính1!$C$1)</f>
        <v>0</v>
      </c>
      <c r="N10" s="209">
        <f>SUMIFS('Sỹ Số'!$C$2:$C$281,'Sỹ Số'!$D$2:$D$281,Trang_tính1!N$2,'Sỹ Số'!$B$2:$B$281,Trang_tính1!$A10,'Sỹ Số'!$F$2:$F$281,Trang_tính1!$C$1)</f>
        <v>0</v>
      </c>
      <c r="O10" s="209">
        <f>SUMIFS('Sỹ Số'!$C$2:$C$281,'Sỹ Số'!$D$2:$D$281,Trang_tính1!O$2,'Sỹ Số'!$B$2:$B$281,Trang_tính1!$A10,'Sỹ Số'!$F$2:$F$281,Trang_tính1!$O$1)</f>
        <v>34</v>
      </c>
      <c r="P10" s="209">
        <f>SUMIFS('Sỹ Số'!$C$2:$C$281,'Sỹ Số'!$D$2:$D$281,Trang_tính1!P$2,'Sỹ Số'!$B$2:$B$281,Trang_tính1!$A10,'Sỹ Số'!$F$2:$F$281,Trang_tính1!$O$1)</f>
        <v>23</v>
      </c>
      <c r="Q10" s="209">
        <f>SUMIFS('Sỹ Số'!$C$2:$C$281,'Sỹ Số'!$D$2:$D$281,Trang_tính1!Q$2,'Sỹ Số'!$B$2:$B$281,Trang_tính1!$A10,'Sỹ Số'!$F$2:$F$281,Trang_tính1!$O$1)</f>
        <v>36</v>
      </c>
      <c r="R10" s="209">
        <f>SUMIFS('Sỹ Số'!$C$2:$C$281,'Sỹ Số'!$D$2:$D$281,Trang_tính1!R$2,'Sỹ Số'!$B$2:$B$281,Trang_tính1!$A10,'Sỹ Số'!$F$2:$F$281,Trang_tính1!$O$1)</f>
        <v>19</v>
      </c>
      <c r="S10" s="209">
        <f>SUMIFS('Sỹ Số'!$C$2:$C$281,'Sỹ Số'!$D$2:$D$281,Trang_tính1!S$2,'Sỹ Số'!$B$2:$B$281,Trang_tính1!$A10,'Sỹ Số'!$F$2:$F$281,Trang_tính1!$O$1)</f>
        <v>30</v>
      </c>
    </row>
    <row r="11" spans="1:19" x14ac:dyDescent="0.25">
      <c r="A11" s="209" t="s">
        <v>775</v>
      </c>
      <c r="B11" s="209">
        <v>4.5</v>
      </c>
      <c r="C11" s="209">
        <f>SUMIFS('Sỹ Số'!$C$2:$C$281,'Sỹ Số'!$D$2:$D$281,Trang_tính1!C$2,'Sỹ Số'!$B$2:$B$281,Trang_tính1!$A11,'Sỹ Số'!$F$2:$F$281,Trang_tính1!$C$1)</f>
        <v>0</v>
      </c>
      <c r="D11" s="209">
        <f>SUMIFS('Sỹ Số'!$C$2:$C$281,'Sỹ Số'!$D$2:$D$281,Trang_tính1!D$2,'Sỹ Số'!$B$2:$B$281,Trang_tính1!$A11,'Sỹ Số'!$F$2:$F$281,Trang_tính1!$C$1)</f>
        <v>0</v>
      </c>
      <c r="E11" s="209">
        <f>SUMIFS('Sỹ Số'!$C$2:$C$281,'Sỹ Số'!$D$2:$D$281,Trang_tính1!E$2,'Sỹ Số'!$B$2:$B$281,Trang_tính1!$A11,'Sỹ Số'!$F$2:$F$281,Trang_tính1!$C$1)</f>
        <v>114</v>
      </c>
      <c r="F11" s="209">
        <f>SUMIFS('Sỹ Số'!$C$2:$C$281,'Sỹ Số'!$D$2:$D$281,Trang_tính1!F$2,'Sỹ Số'!$B$2:$B$281,Trang_tính1!$A11,'Sỹ Số'!$F$2:$F$281,Trang_tính1!$C$1)</f>
        <v>165</v>
      </c>
      <c r="G11" s="209">
        <f>SUMIFS('Sỹ Số'!$C$2:$C$281,'Sỹ Số'!$D$2:$D$281,Trang_tính1!G$2,'Sỹ Số'!$B$2:$B$281,Trang_tính1!$A11,'Sỹ Số'!$F$2:$F$281,Trang_tính1!$C$1)</f>
        <v>180</v>
      </c>
      <c r="H11" s="209">
        <f>SUMIFS('Sỹ Số'!$C$2:$C$281,'Sỹ Số'!$D$2:$D$281,Trang_tính1!H$2,'Sỹ Số'!$B$2:$B$281,Trang_tính1!$A11,'Sỹ Số'!$F$2:$F$281,Trang_tính1!$C$1)</f>
        <v>0</v>
      </c>
      <c r="I11" s="209">
        <f>SUMIFS('Sỹ Số'!$C$2:$C$281,'Sỹ Số'!$D$2:$D$281,Trang_tính1!I$2,'Sỹ Số'!$B$2:$B$281,Trang_tính1!$A11,'Sỹ Số'!$F$2:$F$281,Trang_tính1!$C$1)</f>
        <v>0</v>
      </c>
      <c r="J11" s="209">
        <f>SUMIFS('Sỹ Số'!$C$2:$C$281,'Sỹ Số'!$D$2:$D$281,Trang_tính1!J$2,'Sỹ Số'!$B$2:$B$281,Trang_tính1!$A11,'Sỹ Số'!$F$2:$F$281,Trang_tính1!$C$1)</f>
        <v>0</v>
      </c>
      <c r="K11" s="209">
        <f>SUMIFS('Sỹ Số'!$C$2:$C$281,'Sỹ Số'!$D$2:$D$281,Trang_tính1!K$2,'Sỹ Số'!$B$2:$B$281,Trang_tính1!$A11,'Sỹ Số'!$F$2:$F$281,Trang_tính1!$C$1)</f>
        <v>0</v>
      </c>
      <c r="L11" s="209">
        <f>SUMIFS('Sỹ Số'!$C$2:$C$281,'Sỹ Số'!$D$2:$D$281,Trang_tính1!L$2,'Sỹ Số'!$B$2:$B$281,Trang_tính1!$A11,'Sỹ Số'!$F$2:$F$281,Trang_tính1!$C$1)</f>
        <v>0</v>
      </c>
      <c r="M11" s="209">
        <f>SUMIFS('Sỹ Số'!$C$2:$C$281,'Sỹ Số'!$D$2:$D$281,Trang_tính1!M$2,'Sỹ Số'!$B$2:$B$281,Trang_tính1!$A11,'Sỹ Số'!$F$2:$F$281,Trang_tính1!$C$1)</f>
        <v>0</v>
      </c>
      <c r="N11" s="209">
        <f>SUMIFS('Sỹ Số'!$C$2:$C$281,'Sỹ Số'!$D$2:$D$281,Trang_tính1!N$2,'Sỹ Số'!$B$2:$B$281,Trang_tính1!$A11,'Sỹ Số'!$F$2:$F$281,Trang_tính1!$C$1)</f>
        <v>0</v>
      </c>
      <c r="O11" s="209">
        <f>SUMIFS('Sỹ Số'!$C$2:$C$281,'Sỹ Số'!$D$2:$D$281,Trang_tính1!O$2,'Sỹ Số'!$B$2:$B$281,Trang_tính1!$A11,'Sỹ Số'!$F$2:$F$281,Trang_tính1!$O$1)</f>
        <v>0</v>
      </c>
      <c r="P11" s="209">
        <f>SUMIFS('Sỹ Số'!$C$2:$C$281,'Sỹ Số'!$D$2:$D$281,Trang_tính1!P$2,'Sỹ Số'!$B$2:$B$281,Trang_tính1!$A11,'Sỹ Số'!$F$2:$F$281,Trang_tính1!$O$1)</f>
        <v>0</v>
      </c>
      <c r="Q11" s="209">
        <f>SUMIFS('Sỹ Số'!$C$2:$C$281,'Sỹ Số'!$D$2:$D$281,Trang_tính1!Q$2,'Sỹ Số'!$B$2:$B$281,Trang_tính1!$A11,'Sỹ Số'!$F$2:$F$281,Trang_tính1!$O$1)</f>
        <v>0</v>
      </c>
      <c r="R11" s="209">
        <f>SUMIFS('Sỹ Số'!$C$2:$C$281,'Sỹ Số'!$D$2:$D$281,Trang_tính1!R$2,'Sỹ Số'!$B$2:$B$281,Trang_tính1!$A11,'Sỹ Số'!$F$2:$F$281,Trang_tính1!$O$1)</f>
        <v>0</v>
      </c>
      <c r="S11" s="209">
        <f>SUMIFS('Sỹ Số'!$C$2:$C$281,'Sỹ Số'!$D$2:$D$281,Trang_tính1!S$2,'Sỹ Số'!$B$2:$B$281,Trang_tính1!$A11,'Sỹ Số'!$F$2:$F$281,Trang_tính1!$O$1)</f>
        <v>0</v>
      </c>
    </row>
    <row r="12" spans="1:19" x14ac:dyDescent="0.25">
      <c r="A12" s="209" t="s">
        <v>812</v>
      </c>
      <c r="B12" s="209">
        <v>4.5</v>
      </c>
      <c r="C12" s="209">
        <f>SUMIFS('Sỹ Số'!$C$2:$C$281,'Sỹ Số'!$D$2:$D$281,Trang_tính1!C$2,'Sỹ Số'!$B$2:$B$281,Trang_tính1!$A12,'Sỹ Số'!$F$2:$F$281,Trang_tính1!$C$1)</f>
        <v>211</v>
      </c>
      <c r="D12" s="209">
        <f>SUMIFS('Sỹ Số'!$C$2:$C$281,'Sỹ Số'!$D$2:$D$281,Trang_tính1!D$2,'Sỹ Số'!$B$2:$B$281,Trang_tính1!$A12,'Sỹ Số'!$F$2:$F$281,Trang_tính1!$C$1)</f>
        <v>125</v>
      </c>
      <c r="E12" s="209">
        <f>SUMIFS('Sỹ Số'!$C$2:$C$281,'Sỹ Số'!$D$2:$D$281,Trang_tính1!E$2,'Sỹ Số'!$B$2:$B$281,Trang_tính1!$A12,'Sỹ Số'!$F$2:$F$281,Trang_tính1!$C$1)</f>
        <v>257</v>
      </c>
      <c r="F12" s="209">
        <f>SUMIFS('Sỹ Số'!$C$2:$C$281,'Sỹ Số'!$D$2:$D$281,Trang_tính1!F$2,'Sỹ Số'!$B$2:$B$281,Trang_tính1!$A12,'Sỹ Số'!$F$2:$F$281,Trang_tính1!$C$1)</f>
        <v>137</v>
      </c>
      <c r="G12" s="209">
        <f>SUMIFS('Sỹ Số'!$C$2:$C$281,'Sỹ Số'!$D$2:$D$281,Trang_tính1!G$2,'Sỹ Số'!$B$2:$B$281,Trang_tính1!$A12,'Sỹ Số'!$F$2:$F$281,Trang_tính1!$C$1)</f>
        <v>210</v>
      </c>
      <c r="H12" s="209">
        <f>SUMIFS('Sỹ Số'!$C$2:$C$281,'Sỹ Số'!$D$2:$D$281,Trang_tính1!H$2,'Sỹ Số'!$B$2:$B$281,Trang_tính1!$A12,'Sỹ Số'!$F$2:$F$281,Trang_tính1!$C$1)</f>
        <v>0</v>
      </c>
      <c r="I12" s="209">
        <f>SUMIFS('Sỹ Số'!$C$2:$C$281,'Sỹ Số'!$D$2:$D$281,Trang_tính1!I$2,'Sỹ Số'!$B$2:$B$281,Trang_tính1!$A12,'Sỹ Số'!$F$2:$F$281,Trang_tính1!$C$1)</f>
        <v>0</v>
      </c>
      <c r="J12" s="209">
        <f>SUMIFS('Sỹ Số'!$C$2:$C$281,'Sỹ Số'!$D$2:$D$281,Trang_tính1!J$2,'Sỹ Số'!$B$2:$B$281,Trang_tính1!$A12,'Sỹ Số'!$F$2:$F$281,Trang_tính1!$C$1)</f>
        <v>0</v>
      </c>
      <c r="K12" s="209">
        <f>SUMIFS('Sỹ Số'!$C$2:$C$281,'Sỹ Số'!$D$2:$D$281,Trang_tính1!K$2,'Sỹ Số'!$B$2:$B$281,Trang_tính1!$A12,'Sỹ Số'!$F$2:$F$281,Trang_tính1!$C$1)</f>
        <v>0</v>
      </c>
      <c r="L12" s="209">
        <f>SUMIFS('Sỹ Số'!$C$2:$C$281,'Sỹ Số'!$D$2:$D$281,Trang_tính1!L$2,'Sỹ Số'!$B$2:$B$281,Trang_tính1!$A12,'Sỹ Số'!$F$2:$F$281,Trang_tính1!$C$1)</f>
        <v>0</v>
      </c>
      <c r="M12" s="209">
        <f>SUMIFS('Sỹ Số'!$C$2:$C$281,'Sỹ Số'!$D$2:$D$281,Trang_tính1!M$2,'Sỹ Số'!$B$2:$B$281,Trang_tính1!$A12,'Sỹ Số'!$F$2:$F$281,Trang_tính1!$C$1)</f>
        <v>0</v>
      </c>
      <c r="N12" s="209">
        <f>SUMIFS('Sỹ Số'!$C$2:$C$281,'Sỹ Số'!$D$2:$D$281,Trang_tính1!N$2,'Sỹ Số'!$B$2:$B$281,Trang_tính1!$A12,'Sỹ Số'!$F$2:$F$281,Trang_tính1!$C$1)</f>
        <v>0</v>
      </c>
      <c r="O12" s="209">
        <f>SUMIFS('Sỹ Số'!$C$2:$C$281,'Sỹ Số'!$D$2:$D$281,Trang_tính1!O$2,'Sỹ Số'!$B$2:$B$281,Trang_tính1!$A12,'Sỹ Số'!$F$2:$F$281,Trang_tính1!$O$1)</f>
        <v>0</v>
      </c>
      <c r="P12" s="209">
        <f>SUMIFS('Sỹ Số'!$C$2:$C$281,'Sỹ Số'!$D$2:$D$281,Trang_tính1!P$2,'Sỹ Số'!$B$2:$B$281,Trang_tính1!$A12,'Sỹ Số'!$F$2:$F$281,Trang_tính1!$O$1)</f>
        <v>0</v>
      </c>
      <c r="Q12" s="209">
        <f>SUMIFS('Sỹ Số'!$C$2:$C$281,'Sỹ Số'!$D$2:$D$281,Trang_tính1!Q$2,'Sỹ Số'!$B$2:$B$281,Trang_tính1!$A12,'Sỹ Số'!$F$2:$F$281,Trang_tính1!$O$1)</f>
        <v>0</v>
      </c>
      <c r="R12" s="209">
        <f>SUMIFS('Sỹ Số'!$C$2:$C$281,'Sỹ Số'!$D$2:$D$281,Trang_tính1!R$2,'Sỹ Số'!$B$2:$B$281,Trang_tính1!$A12,'Sỹ Số'!$F$2:$F$281,Trang_tính1!$O$1)</f>
        <v>0</v>
      </c>
      <c r="S12" s="209">
        <f>SUMIFS('Sỹ Số'!$C$2:$C$281,'Sỹ Số'!$D$2:$D$281,Trang_tính1!S$2,'Sỹ Số'!$B$2:$B$281,Trang_tính1!$A12,'Sỹ Số'!$F$2:$F$281,Trang_tính1!$O$1)</f>
        <v>0</v>
      </c>
    </row>
    <row r="13" spans="1:19" x14ac:dyDescent="0.25">
      <c r="A13" s="209" t="s">
        <v>764</v>
      </c>
      <c r="B13" s="209">
        <v>4.5</v>
      </c>
      <c r="C13" s="209">
        <f>SUMIFS('Sỹ Số'!$C$2:$C$281,'Sỹ Số'!$D$2:$D$281,Trang_tính1!C$2,'Sỹ Số'!$B$2:$B$281,Trang_tính1!$A13,'Sỹ Số'!$F$2:$F$281,Trang_tính1!$C$1)</f>
        <v>49</v>
      </c>
      <c r="D13" s="209">
        <f>SUMIFS('Sỹ Số'!$C$2:$C$281,'Sỹ Số'!$D$2:$D$281,Trang_tính1!D$2,'Sỹ Số'!$B$2:$B$281,Trang_tính1!$A13,'Sỹ Số'!$F$2:$F$281,Trang_tính1!$C$1)</f>
        <v>9</v>
      </c>
      <c r="E13" s="209">
        <f>SUMIFS('Sỹ Số'!$C$2:$C$281,'Sỹ Số'!$D$2:$D$281,Trang_tính1!E$2,'Sỹ Số'!$B$2:$B$281,Trang_tính1!$A13,'Sỹ Số'!$F$2:$F$281,Trang_tính1!$C$1)</f>
        <v>14</v>
      </c>
      <c r="F13" s="209">
        <f>SUMIFS('Sỹ Số'!$C$2:$C$281,'Sỹ Số'!$D$2:$D$281,Trang_tính1!F$2,'Sỹ Số'!$B$2:$B$281,Trang_tính1!$A13,'Sỹ Số'!$F$2:$F$281,Trang_tính1!$C$1)</f>
        <v>16</v>
      </c>
      <c r="G13" s="209">
        <f>SUMIFS('Sỹ Số'!$C$2:$C$281,'Sỹ Số'!$D$2:$D$281,Trang_tính1!G$2,'Sỹ Số'!$B$2:$B$281,Trang_tính1!$A13,'Sỹ Số'!$F$2:$F$281,Trang_tính1!$C$1)</f>
        <v>50</v>
      </c>
      <c r="H13" s="209">
        <f>SUMIFS('Sỹ Số'!$C$2:$C$281,'Sỹ Số'!$D$2:$D$281,Trang_tính1!H$2,'Sỹ Số'!$B$2:$B$281,Trang_tính1!$A13,'Sỹ Số'!$F$2:$F$281,Trang_tính1!$C$1)</f>
        <v>0</v>
      </c>
      <c r="I13" s="209">
        <f>SUMIFS('Sỹ Số'!$C$2:$C$281,'Sỹ Số'!$D$2:$D$281,Trang_tính1!I$2,'Sỹ Số'!$B$2:$B$281,Trang_tính1!$A13,'Sỹ Số'!$F$2:$F$281,Trang_tính1!$C$1)</f>
        <v>0</v>
      </c>
      <c r="J13" s="209">
        <f>SUMIFS('Sỹ Số'!$C$2:$C$281,'Sỹ Số'!$D$2:$D$281,Trang_tính1!J$2,'Sỹ Số'!$B$2:$B$281,Trang_tính1!$A13,'Sỹ Số'!$F$2:$F$281,Trang_tính1!$C$1)</f>
        <v>0</v>
      </c>
      <c r="K13" s="209">
        <f>SUMIFS('Sỹ Số'!$C$2:$C$281,'Sỹ Số'!$D$2:$D$281,Trang_tính1!K$2,'Sỹ Số'!$B$2:$B$281,Trang_tính1!$A13,'Sỹ Số'!$F$2:$F$281,Trang_tính1!$C$1)</f>
        <v>0</v>
      </c>
      <c r="L13" s="209">
        <f>SUMIFS('Sỹ Số'!$C$2:$C$281,'Sỹ Số'!$D$2:$D$281,Trang_tính1!L$2,'Sỹ Số'!$B$2:$B$281,Trang_tính1!$A13,'Sỹ Số'!$F$2:$F$281,Trang_tính1!$C$1)</f>
        <v>0</v>
      </c>
      <c r="M13" s="209">
        <f>SUMIFS('Sỹ Số'!$C$2:$C$281,'Sỹ Số'!$D$2:$D$281,Trang_tính1!M$2,'Sỹ Số'!$B$2:$B$281,Trang_tính1!$A13,'Sỹ Số'!$F$2:$F$281,Trang_tính1!$C$1)</f>
        <v>0</v>
      </c>
      <c r="N13" s="209">
        <f>SUMIFS('Sỹ Số'!$C$2:$C$281,'Sỹ Số'!$D$2:$D$281,Trang_tính1!N$2,'Sỹ Số'!$B$2:$B$281,Trang_tính1!$A13,'Sỹ Số'!$F$2:$F$281,Trang_tính1!$C$1)</f>
        <v>0</v>
      </c>
      <c r="O13" s="209">
        <f>SUMIFS('Sỹ Số'!$C$2:$C$281,'Sỹ Số'!$D$2:$D$281,Trang_tính1!O$2,'Sỹ Số'!$B$2:$B$281,Trang_tính1!$A13,'Sỹ Số'!$F$2:$F$281,Trang_tính1!$O$1)</f>
        <v>0</v>
      </c>
      <c r="P13" s="209">
        <f>SUMIFS('Sỹ Số'!$C$2:$C$281,'Sỹ Số'!$D$2:$D$281,Trang_tính1!P$2,'Sỹ Số'!$B$2:$B$281,Trang_tính1!$A13,'Sỹ Số'!$F$2:$F$281,Trang_tính1!$O$1)</f>
        <v>0</v>
      </c>
      <c r="Q13" s="209">
        <f>SUMIFS('Sỹ Số'!$C$2:$C$281,'Sỹ Số'!$D$2:$D$281,Trang_tính1!Q$2,'Sỹ Số'!$B$2:$B$281,Trang_tính1!$A13,'Sỹ Số'!$F$2:$F$281,Trang_tính1!$O$1)</f>
        <v>0</v>
      </c>
      <c r="R13" s="209">
        <f>SUMIFS('Sỹ Số'!$C$2:$C$281,'Sỹ Số'!$D$2:$D$281,Trang_tính1!R$2,'Sỹ Số'!$B$2:$B$281,Trang_tính1!$A13,'Sỹ Số'!$F$2:$F$281,Trang_tính1!$O$1)</f>
        <v>0</v>
      </c>
      <c r="S13" s="209">
        <f>SUMIFS('Sỹ Số'!$C$2:$C$281,'Sỹ Số'!$D$2:$D$281,Trang_tính1!S$2,'Sỹ Số'!$B$2:$B$281,Trang_tính1!$A13,'Sỹ Số'!$F$2:$F$281,Trang_tính1!$O$1)</f>
        <v>0</v>
      </c>
    </row>
    <row r="14" spans="1:19" x14ac:dyDescent="0.25">
      <c r="A14" s="209" t="s">
        <v>776</v>
      </c>
      <c r="B14" s="209">
        <v>4.5</v>
      </c>
      <c r="C14" s="209">
        <f>SUMIFS('Sỹ Số'!$C$2:$C$281,'Sỹ Số'!$D$2:$D$281,Trang_tính1!C$2,'Sỹ Số'!$B$2:$B$281,Trang_tính1!$A14,'Sỹ Số'!$F$2:$F$281,Trang_tính1!$C$1)</f>
        <v>178</v>
      </c>
      <c r="D14" s="209">
        <f>SUMIFS('Sỹ Số'!$C$2:$C$281,'Sỹ Số'!$D$2:$D$281,Trang_tính1!D$2,'Sỹ Số'!$B$2:$B$281,Trang_tính1!$A14,'Sỹ Số'!$F$2:$F$281,Trang_tính1!$C$1)</f>
        <v>182</v>
      </c>
      <c r="E14" s="209">
        <f>SUMIFS('Sỹ Số'!$C$2:$C$281,'Sỹ Số'!$D$2:$D$281,Trang_tính1!E$2,'Sỹ Số'!$B$2:$B$281,Trang_tính1!$A14,'Sỹ Số'!$F$2:$F$281,Trang_tính1!$C$1)</f>
        <v>99</v>
      </c>
      <c r="F14" s="209">
        <f>SUMIFS('Sỹ Số'!$C$2:$C$281,'Sỹ Số'!$D$2:$D$281,Trang_tính1!F$2,'Sỹ Số'!$B$2:$B$281,Trang_tính1!$A14,'Sỹ Số'!$F$2:$F$281,Trang_tính1!$C$1)</f>
        <v>115</v>
      </c>
      <c r="G14" s="209">
        <f>SUMIFS('Sỹ Số'!$C$2:$C$281,'Sỹ Số'!$D$2:$D$281,Trang_tính1!G$2,'Sỹ Số'!$B$2:$B$281,Trang_tính1!$A14,'Sỹ Số'!$F$2:$F$281,Trang_tính1!$C$1)</f>
        <v>140</v>
      </c>
      <c r="H14" s="209">
        <f>SUMIFS('Sỹ Số'!$C$2:$C$281,'Sỹ Số'!$D$2:$D$281,Trang_tính1!H$2,'Sỹ Số'!$B$2:$B$281,Trang_tính1!$A14,'Sỹ Số'!$F$2:$F$281,Trang_tính1!$C$1)</f>
        <v>0</v>
      </c>
      <c r="I14" s="209">
        <f>SUMIFS('Sỹ Số'!$C$2:$C$281,'Sỹ Số'!$D$2:$D$281,Trang_tính1!I$2,'Sỹ Số'!$B$2:$B$281,Trang_tính1!$A14,'Sỹ Số'!$F$2:$F$281,Trang_tính1!$C$1)</f>
        <v>0</v>
      </c>
      <c r="J14" s="209">
        <f>SUMIFS('Sỹ Số'!$C$2:$C$281,'Sỹ Số'!$D$2:$D$281,Trang_tính1!J$2,'Sỹ Số'!$B$2:$B$281,Trang_tính1!$A14,'Sỹ Số'!$F$2:$F$281,Trang_tính1!$C$1)</f>
        <v>0</v>
      </c>
      <c r="K14" s="209">
        <f>SUMIFS('Sỹ Số'!$C$2:$C$281,'Sỹ Số'!$D$2:$D$281,Trang_tính1!K$2,'Sỹ Số'!$B$2:$B$281,Trang_tính1!$A14,'Sỹ Số'!$F$2:$F$281,Trang_tính1!$C$1)</f>
        <v>0</v>
      </c>
      <c r="L14" s="209">
        <f>SUMIFS('Sỹ Số'!$C$2:$C$281,'Sỹ Số'!$D$2:$D$281,Trang_tính1!L$2,'Sỹ Số'!$B$2:$B$281,Trang_tính1!$A14,'Sỹ Số'!$F$2:$F$281,Trang_tính1!$C$1)</f>
        <v>0</v>
      </c>
      <c r="M14" s="209">
        <f>SUMIFS('Sỹ Số'!$C$2:$C$281,'Sỹ Số'!$D$2:$D$281,Trang_tính1!M$2,'Sỹ Số'!$B$2:$B$281,Trang_tính1!$A14,'Sỹ Số'!$F$2:$F$281,Trang_tính1!$C$1)</f>
        <v>0</v>
      </c>
      <c r="N14" s="209">
        <f>SUMIFS('Sỹ Số'!$C$2:$C$281,'Sỹ Số'!$D$2:$D$281,Trang_tính1!N$2,'Sỹ Số'!$B$2:$B$281,Trang_tính1!$A14,'Sỹ Số'!$F$2:$F$281,Trang_tính1!$C$1)</f>
        <v>0</v>
      </c>
      <c r="O14" s="209">
        <f>SUMIFS('Sỹ Số'!$C$2:$C$281,'Sỹ Số'!$D$2:$D$281,Trang_tính1!O$2,'Sỹ Số'!$B$2:$B$281,Trang_tính1!$A14,'Sỹ Số'!$F$2:$F$281,Trang_tính1!$O$1)</f>
        <v>0</v>
      </c>
      <c r="P14" s="209">
        <f>SUMIFS('Sỹ Số'!$C$2:$C$281,'Sỹ Số'!$D$2:$D$281,Trang_tính1!P$2,'Sỹ Số'!$B$2:$B$281,Trang_tính1!$A14,'Sỹ Số'!$F$2:$F$281,Trang_tính1!$O$1)</f>
        <v>0</v>
      </c>
      <c r="Q14" s="209">
        <f>SUMIFS('Sỹ Số'!$C$2:$C$281,'Sỹ Số'!$D$2:$D$281,Trang_tính1!Q$2,'Sỹ Số'!$B$2:$B$281,Trang_tính1!$A14,'Sỹ Số'!$F$2:$F$281,Trang_tính1!$O$1)</f>
        <v>0</v>
      </c>
      <c r="R14" s="209">
        <f>SUMIFS('Sỹ Số'!$C$2:$C$281,'Sỹ Số'!$D$2:$D$281,Trang_tính1!R$2,'Sỹ Số'!$B$2:$B$281,Trang_tính1!$A14,'Sỹ Số'!$F$2:$F$281,Trang_tính1!$O$1)</f>
        <v>0</v>
      </c>
      <c r="S14" s="209">
        <f>SUMIFS('Sỹ Số'!$C$2:$C$281,'Sỹ Số'!$D$2:$D$281,Trang_tính1!S$2,'Sỹ Số'!$B$2:$B$281,Trang_tính1!$A14,'Sỹ Số'!$F$2:$F$281,Trang_tính1!$O$1)</f>
        <v>0</v>
      </c>
    </row>
    <row r="15" spans="1:19" x14ac:dyDescent="0.25">
      <c r="A15" s="209" t="s">
        <v>787</v>
      </c>
      <c r="B15" s="209">
        <v>4.5</v>
      </c>
      <c r="C15" s="209">
        <f>SUMIFS('Sỹ Số'!$C$2:$C$281,'Sỹ Số'!$D$2:$D$281,Trang_tính1!C$2,'Sỹ Số'!$B$2:$B$281,Trang_tính1!$A15,'Sỹ Số'!$F$2:$F$281,Trang_tính1!$C$1)</f>
        <v>0</v>
      </c>
      <c r="D15" s="209">
        <f>SUMIFS('Sỹ Số'!$C$2:$C$281,'Sỹ Số'!$D$2:$D$281,Trang_tính1!D$2,'Sỹ Số'!$B$2:$B$281,Trang_tính1!$A15,'Sỹ Số'!$F$2:$F$281,Trang_tính1!$C$1)</f>
        <v>0</v>
      </c>
      <c r="E15" s="209">
        <f>SUMIFS('Sỹ Số'!$C$2:$C$281,'Sỹ Số'!$D$2:$D$281,Trang_tính1!E$2,'Sỹ Số'!$B$2:$B$281,Trang_tính1!$A15,'Sỹ Số'!$F$2:$F$281,Trang_tính1!$C$1)</f>
        <v>120</v>
      </c>
      <c r="F15" s="209">
        <f>SUMIFS('Sỹ Số'!$C$2:$C$281,'Sỹ Số'!$D$2:$D$281,Trang_tính1!F$2,'Sỹ Số'!$B$2:$B$281,Trang_tính1!$A15,'Sỹ Số'!$F$2:$F$281,Trang_tính1!$C$1)</f>
        <v>243</v>
      </c>
      <c r="G15" s="209">
        <f>SUMIFS('Sỹ Số'!$C$2:$C$281,'Sỹ Số'!$D$2:$D$281,Trang_tính1!G$2,'Sỹ Số'!$B$2:$B$281,Trang_tính1!$A15,'Sỹ Số'!$F$2:$F$281,Trang_tính1!$C$1)</f>
        <v>200</v>
      </c>
      <c r="H15" s="209">
        <f>SUMIFS('Sỹ Số'!$C$2:$C$281,'Sỹ Số'!$D$2:$D$281,Trang_tính1!H$2,'Sỹ Số'!$B$2:$B$281,Trang_tính1!$A15,'Sỹ Số'!$F$2:$F$281,Trang_tính1!$C$1)</f>
        <v>0</v>
      </c>
      <c r="I15" s="209">
        <f>SUMIFS('Sỹ Số'!$C$2:$C$281,'Sỹ Số'!$D$2:$D$281,Trang_tính1!I$2,'Sỹ Số'!$B$2:$B$281,Trang_tính1!$A15,'Sỹ Số'!$F$2:$F$281,Trang_tính1!$C$1)</f>
        <v>0</v>
      </c>
      <c r="J15" s="209">
        <f>SUMIFS('Sỹ Số'!$C$2:$C$281,'Sỹ Số'!$D$2:$D$281,Trang_tính1!J$2,'Sỹ Số'!$B$2:$B$281,Trang_tính1!$A15,'Sỹ Số'!$F$2:$F$281,Trang_tính1!$C$1)</f>
        <v>0</v>
      </c>
      <c r="K15" s="209">
        <f>SUMIFS('Sỹ Số'!$C$2:$C$281,'Sỹ Số'!$D$2:$D$281,Trang_tính1!K$2,'Sỹ Số'!$B$2:$B$281,Trang_tính1!$A15,'Sỹ Số'!$F$2:$F$281,Trang_tính1!$C$1)</f>
        <v>0</v>
      </c>
      <c r="L15" s="209">
        <f>SUMIFS('Sỹ Số'!$C$2:$C$281,'Sỹ Số'!$D$2:$D$281,Trang_tính1!L$2,'Sỹ Số'!$B$2:$B$281,Trang_tính1!$A15,'Sỹ Số'!$F$2:$F$281,Trang_tính1!$C$1)</f>
        <v>0</v>
      </c>
      <c r="M15" s="209">
        <f>SUMIFS('Sỹ Số'!$C$2:$C$281,'Sỹ Số'!$D$2:$D$281,Trang_tính1!M$2,'Sỹ Số'!$B$2:$B$281,Trang_tính1!$A15,'Sỹ Số'!$F$2:$F$281,Trang_tính1!$C$1)</f>
        <v>0</v>
      </c>
      <c r="N15" s="209">
        <f>SUMIFS('Sỹ Số'!$C$2:$C$281,'Sỹ Số'!$D$2:$D$281,Trang_tính1!N$2,'Sỹ Số'!$B$2:$B$281,Trang_tính1!$A15,'Sỹ Số'!$F$2:$F$281,Trang_tính1!$C$1)</f>
        <v>0</v>
      </c>
      <c r="O15" s="209">
        <f>SUMIFS('Sỹ Số'!$C$2:$C$281,'Sỹ Số'!$D$2:$D$281,Trang_tính1!O$2,'Sỹ Số'!$B$2:$B$281,Trang_tính1!$A15,'Sỹ Số'!$F$2:$F$281,Trang_tính1!$O$1)</f>
        <v>0</v>
      </c>
      <c r="P15" s="209">
        <f>SUMIFS('Sỹ Số'!$C$2:$C$281,'Sỹ Số'!$D$2:$D$281,Trang_tính1!P$2,'Sỹ Số'!$B$2:$B$281,Trang_tính1!$A15,'Sỹ Số'!$F$2:$F$281,Trang_tính1!$O$1)</f>
        <v>0</v>
      </c>
      <c r="Q15" s="209">
        <f>SUMIFS('Sỹ Số'!$C$2:$C$281,'Sỹ Số'!$D$2:$D$281,Trang_tính1!Q$2,'Sỹ Số'!$B$2:$B$281,Trang_tính1!$A15,'Sỹ Số'!$F$2:$F$281,Trang_tính1!$O$1)</f>
        <v>0</v>
      </c>
      <c r="R15" s="209">
        <f>SUMIFS('Sỹ Số'!$C$2:$C$281,'Sỹ Số'!$D$2:$D$281,Trang_tính1!R$2,'Sỹ Số'!$B$2:$B$281,Trang_tính1!$A15,'Sỹ Số'!$F$2:$F$281,Trang_tính1!$O$1)</f>
        <v>0</v>
      </c>
      <c r="S15" s="209">
        <f>SUMIFS('Sỹ Số'!$C$2:$C$281,'Sỹ Số'!$D$2:$D$281,Trang_tính1!S$2,'Sỹ Số'!$B$2:$B$281,Trang_tính1!$A15,'Sỹ Số'!$F$2:$F$281,Trang_tính1!$O$1)</f>
        <v>0</v>
      </c>
    </row>
    <row r="16" spans="1:19" x14ac:dyDescent="0.25">
      <c r="A16" s="209" t="s">
        <v>767</v>
      </c>
      <c r="B16" s="209">
        <v>4.5</v>
      </c>
      <c r="C16" s="209">
        <f>SUMIFS('Sỹ Số'!$C$2:$C$281,'Sỹ Số'!$D$2:$D$281,Trang_tính1!C$2,'Sỹ Số'!$B$2:$B$281,Trang_tính1!$A16,'Sỹ Số'!$F$2:$F$281,Trang_tính1!$C$1)</f>
        <v>35</v>
      </c>
      <c r="D16" s="209">
        <f>SUMIFS('Sỹ Số'!$C$2:$C$281,'Sỹ Số'!$D$2:$D$281,Trang_tính1!D$2,'Sỹ Số'!$B$2:$B$281,Trang_tính1!$A16,'Sỹ Số'!$F$2:$F$281,Trang_tính1!$C$1)</f>
        <v>31</v>
      </c>
      <c r="E16" s="209">
        <f>SUMIFS('Sỹ Số'!$C$2:$C$281,'Sỹ Số'!$D$2:$D$281,Trang_tính1!E$2,'Sỹ Số'!$B$2:$B$281,Trang_tính1!$A16,'Sỹ Số'!$F$2:$F$281,Trang_tính1!$C$1)</f>
        <v>20</v>
      </c>
      <c r="F16" s="209">
        <f>SUMIFS('Sỹ Số'!$C$2:$C$281,'Sỹ Số'!$D$2:$D$281,Trang_tính1!F$2,'Sỹ Số'!$B$2:$B$281,Trang_tính1!$A16,'Sỹ Số'!$F$2:$F$281,Trang_tính1!$C$1)</f>
        <v>14</v>
      </c>
      <c r="G16" s="209">
        <f>SUMIFS('Sỹ Số'!$C$2:$C$281,'Sỹ Số'!$D$2:$D$281,Trang_tính1!G$2,'Sỹ Số'!$B$2:$B$281,Trang_tính1!$A16,'Sỹ Số'!$F$2:$F$281,Trang_tính1!$C$1)</f>
        <v>50</v>
      </c>
      <c r="H16" s="209">
        <f>SUMIFS('Sỹ Số'!$C$2:$C$281,'Sỹ Số'!$D$2:$D$281,Trang_tính1!H$2,'Sỹ Số'!$B$2:$B$281,Trang_tính1!$A16,'Sỹ Số'!$F$2:$F$281,Trang_tính1!$C$1)</f>
        <v>0</v>
      </c>
      <c r="I16" s="209">
        <f>SUMIFS('Sỹ Số'!$C$2:$C$281,'Sỹ Số'!$D$2:$D$281,Trang_tính1!I$2,'Sỹ Số'!$B$2:$B$281,Trang_tính1!$A16,'Sỹ Số'!$F$2:$F$281,Trang_tính1!$C$1)</f>
        <v>0</v>
      </c>
      <c r="J16" s="209">
        <f>SUMIFS('Sỹ Số'!$C$2:$C$281,'Sỹ Số'!$D$2:$D$281,Trang_tính1!J$2,'Sỹ Số'!$B$2:$B$281,Trang_tính1!$A16,'Sỹ Số'!$F$2:$F$281,Trang_tính1!$C$1)</f>
        <v>0</v>
      </c>
      <c r="K16" s="209">
        <f>SUMIFS('Sỹ Số'!$C$2:$C$281,'Sỹ Số'!$D$2:$D$281,Trang_tính1!K$2,'Sỹ Số'!$B$2:$B$281,Trang_tính1!$A16,'Sỹ Số'!$F$2:$F$281,Trang_tính1!$C$1)</f>
        <v>0</v>
      </c>
      <c r="L16" s="209">
        <f>SUMIFS('Sỹ Số'!$C$2:$C$281,'Sỹ Số'!$D$2:$D$281,Trang_tính1!L$2,'Sỹ Số'!$B$2:$B$281,Trang_tính1!$A16,'Sỹ Số'!$F$2:$F$281,Trang_tính1!$C$1)</f>
        <v>0</v>
      </c>
      <c r="M16" s="209">
        <f>SUMIFS('Sỹ Số'!$C$2:$C$281,'Sỹ Số'!$D$2:$D$281,Trang_tính1!M$2,'Sỹ Số'!$B$2:$B$281,Trang_tính1!$A16,'Sỹ Số'!$F$2:$F$281,Trang_tính1!$C$1)</f>
        <v>0</v>
      </c>
      <c r="N16" s="209">
        <f>SUMIFS('Sỹ Số'!$C$2:$C$281,'Sỹ Số'!$D$2:$D$281,Trang_tính1!N$2,'Sỹ Số'!$B$2:$B$281,Trang_tính1!$A16,'Sỹ Số'!$F$2:$F$281,Trang_tính1!$C$1)</f>
        <v>0</v>
      </c>
      <c r="O16" s="209">
        <f>SUMIFS('Sỹ Số'!$C$2:$C$281,'Sỹ Số'!$D$2:$D$281,Trang_tính1!O$2,'Sỹ Số'!$B$2:$B$281,Trang_tính1!$A16,'Sỹ Số'!$F$2:$F$281,Trang_tính1!$O$1)</f>
        <v>0</v>
      </c>
      <c r="P16" s="209">
        <f>SUMIFS('Sỹ Số'!$C$2:$C$281,'Sỹ Số'!$D$2:$D$281,Trang_tính1!P$2,'Sỹ Số'!$B$2:$B$281,Trang_tính1!$A16,'Sỹ Số'!$F$2:$F$281,Trang_tính1!$O$1)</f>
        <v>0</v>
      </c>
      <c r="Q16" s="209">
        <f>SUMIFS('Sỹ Số'!$C$2:$C$281,'Sỹ Số'!$D$2:$D$281,Trang_tính1!Q$2,'Sỹ Số'!$B$2:$B$281,Trang_tính1!$A16,'Sỹ Số'!$F$2:$F$281,Trang_tính1!$O$1)</f>
        <v>0</v>
      </c>
      <c r="R16" s="209">
        <f>SUMIFS('Sỹ Số'!$C$2:$C$281,'Sỹ Số'!$D$2:$D$281,Trang_tính1!R$2,'Sỹ Số'!$B$2:$B$281,Trang_tính1!$A16,'Sỹ Số'!$F$2:$F$281,Trang_tính1!$O$1)</f>
        <v>0</v>
      </c>
      <c r="S16" s="209">
        <f>SUMIFS('Sỹ Số'!$C$2:$C$281,'Sỹ Số'!$D$2:$D$281,Trang_tính1!S$2,'Sỹ Số'!$B$2:$B$281,Trang_tính1!$A16,'Sỹ Số'!$F$2:$F$281,Trang_tính1!$O$1)</f>
        <v>0</v>
      </c>
    </row>
    <row r="17" spans="1:19" x14ac:dyDescent="0.25">
      <c r="A17" s="209" t="s">
        <v>766</v>
      </c>
      <c r="B17" s="209">
        <v>4.5</v>
      </c>
      <c r="C17" s="209">
        <f>SUMIFS('Sỹ Số'!$C$2:$C$281,'Sỹ Số'!$D$2:$D$281,Trang_tính1!C$2,'Sỹ Số'!$B$2:$B$281,Trang_tính1!$A17,'Sỹ Số'!$F$2:$F$281,Trang_tính1!$C$1)</f>
        <v>66</v>
      </c>
      <c r="D17" s="209">
        <f>SUMIFS('Sỹ Số'!$C$2:$C$281,'Sỹ Số'!$D$2:$D$281,Trang_tính1!D$2,'Sỹ Số'!$B$2:$B$281,Trang_tính1!$A17,'Sỹ Số'!$F$2:$F$281,Trang_tính1!$C$1)</f>
        <v>32</v>
      </c>
      <c r="E17" s="209">
        <f>SUMIFS('Sỹ Số'!$C$2:$C$281,'Sỹ Số'!$D$2:$D$281,Trang_tính1!E$2,'Sỹ Số'!$B$2:$B$281,Trang_tính1!$A17,'Sỹ Số'!$F$2:$F$281,Trang_tính1!$C$1)</f>
        <v>30</v>
      </c>
      <c r="F17" s="209">
        <f>SUMIFS('Sỹ Số'!$C$2:$C$281,'Sỹ Số'!$D$2:$D$281,Trang_tính1!F$2,'Sỹ Số'!$B$2:$B$281,Trang_tính1!$A17,'Sỹ Số'!$F$2:$F$281,Trang_tính1!$C$1)</f>
        <v>32</v>
      </c>
      <c r="G17" s="209">
        <f>SUMIFS('Sỹ Số'!$C$2:$C$281,'Sỹ Số'!$D$2:$D$281,Trang_tính1!G$2,'Sỹ Số'!$B$2:$B$281,Trang_tính1!$A17,'Sỹ Số'!$F$2:$F$281,Trang_tính1!$C$1)</f>
        <v>60</v>
      </c>
      <c r="H17" s="209">
        <f>SUMIFS('Sỹ Số'!$C$2:$C$281,'Sỹ Số'!$D$2:$D$281,Trang_tính1!H$2,'Sỹ Số'!$B$2:$B$281,Trang_tính1!$A17,'Sỹ Số'!$F$2:$F$281,Trang_tính1!$C$1)</f>
        <v>0</v>
      </c>
      <c r="I17" s="209">
        <f>SUMIFS('Sỹ Số'!$C$2:$C$281,'Sỹ Số'!$D$2:$D$281,Trang_tính1!I$2,'Sỹ Số'!$B$2:$B$281,Trang_tính1!$A17,'Sỹ Số'!$F$2:$F$281,Trang_tính1!$C$1)</f>
        <v>0</v>
      </c>
      <c r="J17" s="209">
        <f>SUMIFS('Sỹ Số'!$C$2:$C$281,'Sỹ Số'!$D$2:$D$281,Trang_tính1!J$2,'Sỹ Số'!$B$2:$B$281,Trang_tính1!$A17,'Sỹ Số'!$F$2:$F$281,Trang_tính1!$C$1)</f>
        <v>0</v>
      </c>
      <c r="K17" s="209">
        <f>SUMIFS('Sỹ Số'!$C$2:$C$281,'Sỹ Số'!$D$2:$D$281,Trang_tính1!K$2,'Sỹ Số'!$B$2:$B$281,Trang_tính1!$A17,'Sỹ Số'!$F$2:$F$281,Trang_tính1!$C$1)</f>
        <v>0</v>
      </c>
      <c r="L17" s="209">
        <f>SUMIFS('Sỹ Số'!$C$2:$C$281,'Sỹ Số'!$D$2:$D$281,Trang_tính1!L$2,'Sỹ Số'!$B$2:$B$281,Trang_tính1!$A17,'Sỹ Số'!$F$2:$F$281,Trang_tính1!$C$1)</f>
        <v>0</v>
      </c>
      <c r="M17" s="209">
        <f>SUMIFS('Sỹ Số'!$C$2:$C$281,'Sỹ Số'!$D$2:$D$281,Trang_tính1!M$2,'Sỹ Số'!$B$2:$B$281,Trang_tính1!$A17,'Sỹ Số'!$F$2:$F$281,Trang_tính1!$C$1)</f>
        <v>0</v>
      </c>
      <c r="N17" s="209">
        <f>SUMIFS('Sỹ Số'!$C$2:$C$281,'Sỹ Số'!$D$2:$D$281,Trang_tính1!N$2,'Sỹ Số'!$B$2:$B$281,Trang_tính1!$A17,'Sỹ Số'!$F$2:$F$281,Trang_tính1!$C$1)</f>
        <v>0</v>
      </c>
      <c r="O17" s="209">
        <f>SUMIFS('Sỹ Số'!$C$2:$C$281,'Sỹ Số'!$D$2:$D$281,Trang_tính1!O$2,'Sỹ Số'!$B$2:$B$281,Trang_tính1!$A17,'Sỹ Số'!$F$2:$F$281,Trang_tính1!$O$1)</f>
        <v>0</v>
      </c>
      <c r="P17" s="209">
        <f>SUMIFS('Sỹ Số'!$C$2:$C$281,'Sỹ Số'!$D$2:$D$281,Trang_tính1!P$2,'Sỹ Số'!$B$2:$B$281,Trang_tính1!$A17,'Sỹ Số'!$F$2:$F$281,Trang_tính1!$O$1)</f>
        <v>0</v>
      </c>
      <c r="Q17" s="209">
        <f>SUMIFS('Sỹ Số'!$C$2:$C$281,'Sỹ Số'!$D$2:$D$281,Trang_tính1!Q$2,'Sỹ Số'!$B$2:$B$281,Trang_tính1!$A17,'Sỹ Số'!$F$2:$F$281,Trang_tính1!$O$1)</f>
        <v>0</v>
      </c>
      <c r="R17" s="209">
        <f>SUMIFS('Sỹ Số'!$C$2:$C$281,'Sỹ Số'!$D$2:$D$281,Trang_tính1!R$2,'Sỹ Số'!$B$2:$B$281,Trang_tính1!$A17,'Sỹ Số'!$F$2:$F$281,Trang_tính1!$O$1)</f>
        <v>0</v>
      </c>
      <c r="S17" s="209">
        <f>SUMIFS('Sỹ Số'!$C$2:$C$281,'Sỹ Số'!$D$2:$D$281,Trang_tính1!S$2,'Sỹ Số'!$B$2:$B$281,Trang_tính1!$A17,'Sỹ Số'!$F$2:$F$281,Trang_tính1!$O$1)</f>
        <v>0</v>
      </c>
    </row>
    <row r="18" spans="1:19" x14ac:dyDescent="0.25">
      <c r="A18" s="209" t="s">
        <v>774</v>
      </c>
      <c r="B18" s="209">
        <v>4.5</v>
      </c>
      <c r="C18" s="209">
        <f>SUMIFS('Sỹ Số'!$C$2:$C$281,'Sỹ Số'!$D$2:$D$281,Trang_tính1!C$2,'Sỹ Số'!$B$2:$B$281,Trang_tính1!$A18,'Sỹ Số'!$F$2:$F$281,Trang_tính1!$C$1)</f>
        <v>0</v>
      </c>
      <c r="D18" s="209">
        <f>SUMIFS('Sỹ Số'!$C$2:$C$281,'Sỹ Số'!$D$2:$D$281,Trang_tính1!D$2,'Sỹ Số'!$B$2:$B$281,Trang_tính1!$A18,'Sỹ Số'!$F$2:$F$281,Trang_tính1!$C$1)</f>
        <v>0</v>
      </c>
      <c r="E18" s="209">
        <f>SUMIFS('Sỹ Số'!$C$2:$C$281,'Sỹ Số'!$D$2:$D$281,Trang_tính1!E$2,'Sỹ Số'!$B$2:$B$281,Trang_tính1!$A18,'Sỹ Số'!$F$2:$F$281,Trang_tính1!$C$1)</f>
        <v>0</v>
      </c>
      <c r="F18" s="209">
        <f>SUMIFS('Sỹ Số'!$C$2:$C$281,'Sỹ Số'!$D$2:$D$281,Trang_tính1!F$2,'Sỹ Số'!$B$2:$B$281,Trang_tính1!$A18,'Sỹ Số'!$F$2:$F$281,Trang_tính1!$C$1)</f>
        <v>210</v>
      </c>
      <c r="G18" s="209">
        <f>SUMIFS('Sỹ Số'!$C$2:$C$281,'Sỹ Số'!$D$2:$D$281,Trang_tính1!G$2,'Sỹ Số'!$B$2:$B$281,Trang_tính1!$A18,'Sỹ Số'!$F$2:$F$281,Trang_tính1!$C$1)</f>
        <v>210</v>
      </c>
      <c r="H18" s="209">
        <f>SUMIFS('Sỹ Số'!$C$2:$C$281,'Sỹ Số'!$D$2:$D$281,Trang_tính1!H$2,'Sỹ Số'!$B$2:$B$281,Trang_tính1!$A18,'Sỹ Số'!$F$2:$F$281,Trang_tính1!$C$1)</f>
        <v>0</v>
      </c>
      <c r="I18" s="209">
        <f>SUMIFS('Sỹ Số'!$C$2:$C$281,'Sỹ Số'!$D$2:$D$281,Trang_tính1!I$2,'Sỹ Số'!$B$2:$B$281,Trang_tính1!$A18,'Sỹ Số'!$F$2:$F$281,Trang_tính1!$C$1)</f>
        <v>0</v>
      </c>
      <c r="J18" s="209">
        <f>SUMIFS('Sỹ Số'!$C$2:$C$281,'Sỹ Số'!$D$2:$D$281,Trang_tính1!J$2,'Sỹ Số'!$B$2:$B$281,Trang_tính1!$A18,'Sỹ Số'!$F$2:$F$281,Trang_tính1!$C$1)</f>
        <v>0</v>
      </c>
      <c r="K18" s="209">
        <f>SUMIFS('Sỹ Số'!$C$2:$C$281,'Sỹ Số'!$D$2:$D$281,Trang_tính1!K$2,'Sỹ Số'!$B$2:$B$281,Trang_tính1!$A18,'Sỹ Số'!$F$2:$F$281,Trang_tính1!$C$1)</f>
        <v>0</v>
      </c>
      <c r="L18" s="209">
        <f>SUMIFS('Sỹ Số'!$C$2:$C$281,'Sỹ Số'!$D$2:$D$281,Trang_tính1!L$2,'Sỹ Số'!$B$2:$B$281,Trang_tính1!$A18,'Sỹ Số'!$F$2:$F$281,Trang_tính1!$C$1)</f>
        <v>0</v>
      </c>
      <c r="M18" s="209">
        <f>SUMIFS('Sỹ Số'!$C$2:$C$281,'Sỹ Số'!$D$2:$D$281,Trang_tính1!M$2,'Sỹ Số'!$B$2:$B$281,Trang_tính1!$A18,'Sỹ Số'!$F$2:$F$281,Trang_tính1!$C$1)</f>
        <v>0</v>
      </c>
      <c r="N18" s="209">
        <f>SUMIFS('Sỹ Số'!$C$2:$C$281,'Sỹ Số'!$D$2:$D$281,Trang_tính1!N$2,'Sỹ Số'!$B$2:$B$281,Trang_tính1!$A18,'Sỹ Số'!$F$2:$F$281,Trang_tính1!$C$1)</f>
        <v>0</v>
      </c>
      <c r="O18" s="209">
        <f>SUMIFS('Sỹ Số'!$C$2:$C$281,'Sỹ Số'!$D$2:$D$281,Trang_tính1!O$2,'Sỹ Số'!$B$2:$B$281,Trang_tính1!$A18,'Sỹ Số'!$F$2:$F$281,Trang_tính1!$O$1)</f>
        <v>0</v>
      </c>
      <c r="P18" s="209">
        <f>SUMIFS('Sỹ Số'!$C$2:$C$281,'Sỹ Số'!$D$2:$D$281,Trang_tính1!P$2,'Sỹ Số'!$B$2:$B$281,Trang_tính1!$A18,'Sỹ Số'!$F$2:$F$281,Trang_tính1!$O$1)</f>
        <v>0</v>
      </c>
      <c r="Q18" s="209">
        <f>SUMIFS('Sỹ Số'!$C$2:$C$281,'Sỹ Số'!$D$2:$D$281,Trang_tính1!Q$2,'Sỹ Số'!$B$2:$B$281,Trang_tính1!$A18,'Sỹ Số'!$F$2:$F$281,Trang_tính1!$O$1)</f>
        <v>0</v>
      </c>
      <c r="R18" s="209">
        <f>SUMIFS('Sỹ Số'!$C$2:$C$281,'Sỹ Số'!$D$2:$D$281,Trang_tính1!R$2,'Sỹ Số'!$B$2:$B$281,Trang_tính1!$A18,'Sỹ Số'!$F$2:$F$281,Trang_tính1!$O$1)</f>
        <v>0</v>
      </c>
      <c r="S18" s="209">
        <f>SUMIFS('Sỹ Số'!$C$2:$C$281,'Sỹ Số'!$D$2:$D$281,Trang_tính1!S$2,'Sỹ Số'!$B$2:$B$281,Trang_tính1!$A18,'Sỹ Số'!$F$2:$F$281,Trang_tính1!$O$1)</f>
        <v>0</v>
      </c>
    </row>
    <row r="19" spans="1:19" x14ac:dyDescent="0.25">
      <c r="A19" s="209" t="s">
        <v>813</v>
      </c>
      <c r="B19" s="209">
        <v>4</v>
      </c>
      <c r="C19" s="209">
        <f>SUMIFS('Sỹ Số'!$C$2:$C$281,'Sỹ Số'!$D$2:$D$281,Trang_tính1!C$2,'Sỹ Số'!$B$2:$B$281,Trang_tính1!$A19,'Sỹ Số'!$F$2:$F$281,Trang_tính1!$C$1)</f>
        <v>62</v>
      </c>
      <c r="D19" s="209">
        <f>SUMIFS('Sỹ Số'!$C$2:$C$281,'Sỹ Số'!$D$2:$D$281,Trang_tính1!D$2,'Sỹ Số'!$B$2:$B$281,Trang_tính1!$A19,'Sỹ Số'!$F$2:$F$281,Trang_tính1!$C$1)</f>
        <v>142</v>
      </c>
      <c r="E19" s="209">
        <f>SUMIFS('Sỹ Số'!$C$2:$C$281,'Sỹ Số'!$D$2:$D$281,Trang_tính1!E$2,'Sỹ Số'!$B$2:$B$281,Trang_tính1!$A19,'Sỹ Số'!$F$2:$F$281,Trang_tính1!$C$1)</f>
        <v>108</v>
      </c>
      <c r="F19" s="209">
        <f>SUMIFS('Sỹ Số'!$C$2:$C$281,'Sỹ Số'!$D$2:$D$281,Trang_tính1!F$2,'Sỹ Số'!$B$2:$B$281,Trang_tính1!$A19,'Sỹ Số'!$F$2:$F$281,Trang_tính1!$C$1)</f>
        <v>88</v>
      </c>
      <c r="G19" s="209">
        <f>SUMIFS('Sỹ Số'!$C$2:$C$281,'Sỹ Số'!$D$2:$D$281,Trang_tính1!G$2,'Sỹ Số'!$B$2:$B$281,Trang_tính1!$A19,'Sỹ Số'!$F$2:$F$281,Trang_tính1!$C$1)</f>
        <v>0</v>
      </c>
      <c r="H19" s="209">
        <f>SUMIFS('Sỹ Số'!$C$2:$C$281,'Sỹ Số'!$D$2:$D$281,Trang_tính1!H$2,'Sỹ Số'!$B$2:$B$281,Trang_tính1!$A19,'Sỹ Số'!$F$2:$F$281,Trang_tính1!$C$1)</f>
        <v>0</v>
      </c>
      <c r="I19" s="209">
        <f>SUMIFS('Sỹ Số'!$C$2:$C$281,'Sỹ Số'!$D$2:$D$281,Trang_tính1!I$2,'Sỹ Số'!$B$2:$B$281,Trang_tính1!$A19,'Sỹ Số'!$F$2:$F$281,Trang_tính1!$C$1)</f>
        <v>0</v>
      </c>
      <c r="J19" s="209">
        <f>SUMIFS('Sỹ Số'!$C$2:$C$281,'Sỹ Số'!$D$2:$D$281,Trang_tính1!J$2,'Sỹ Số'!$B$2:$B$281,Trang_tính1!$A19,'Sỹ Số'!$F$2:$F$281,Trang_tính1!$C$1)</f>
        <v>0</v>
      </c>
      <c r="K19" s="209">
        <f>SUMIFS('Sỹ Số'!$C$2:$C$281,'Sỹ Số'!$D$2:$D$281,Trang_tính1!K$2,'Sỹ Số'!$B$2:$B$281,Trang_tính1!$A19,'Sỹ Số'!$F$2:$F$281,Trang_tính1!$C$1)</f>
        <v>0</v>
      </c>
      <c r="L19" s="209">
        <f>SUMIFS('Sỹ Số'!$C$2:$C$281,'Sỹ Số'!$D$2:$D$281,Trang_tính1!L$2,'Sỹ Số'!$B$2:$B$281,Trang_tính1!$A19,'Sỹ Số'!$F$2:$F$281,Trang_tính1!$C$1)</f>
        <v>0</v>
      </c>
      <c r="M19" s="209">
        <f>SUMIFS('Sỹ Số'!$C$2:$C$281,'Sỹ Số'!$D$2:$D$281,Trang_tính1!M$2,'Sỹ Số'!$B$2:$B$281,Trang_tính1!$A19,'Sỹ Số'!$F$2:$F$281,Trang_tính1!$C$1)</f>
        <v>0</v>
      </c>
      <c r="N19" s="209">
        <f>SUMIFS('Sỹ Số'!$C$2:$C$281,'Sỹ Số'!$D$2:$D$281,Trang_tính1!N$2,'Sỹ Số'!$B$2:$B$281,Trang_tính1!$A19,'Sỹ Số'!$F$2:$F$281,Trang_tính1!$C$1)</f>
        <v>0</v>
      </c>
      <c r="O19" s="209">
        <f>SUMIFS('Sỹ Số'!$C$2:$C$281,'Sỹ Số'!$D$2:$D$281,Trang_tính1!O$2,'Sỹ Số'!$B$2:$B$281,Trang_tính1!$A19,'Sỹ Số'!$F$2:$F$281,Trang_tính1!$O$1)</f>
        <v>0</v>
      </c>
      <c r="P19" s="209">
        <f>SUMIFS('Sỹ Số'!$C$2:$C$281,'Sỹ Số'!$D$2:$D$281,Trang_tính1!P$2,'Sỹ Số'!$B$2:$B$281,Trang_tính1!$A19,'Sỹ Số'!$F$2:$F$281,Trang_tính1!$O$1)</f>
        <v>0</v>
      </c>
      <c r="Q19" s="209">
        <f>SUMIFS('Sỹ Số'!$C$2:$C$281,'Sỹ Số'!$D$2:$D$281,Trang_tính1!Q$2,'Sỹ Số'!$B$2:$B$281,Trang_tính1!$A19,'Sỹ Số'!$F$2:$F$281,Trang_tính1!$O$1)</f>
        <v>0</v>
      </c>
      <c r="R19" s="209">
        <f>SUMIFS('Sỹ Số'!$C$2:$C$281,'Sỹ Số'!$D$2:$D$281,Trang_tính1!R$2,'Sỹ Số'!$B$2:$B$281,Trang_tính1!$A19,'Sỹ Số'!$F$2:$F$281,Trang_tính1!$O$1)</f>
        <v>0</v>
      </c>
      <c r="S19" s="209">
        <f>SUMIFS('Sỹ Số'!$C$2:$C$281,'Sỹ Số'!$D$2:$D$281,Trang_tính1!S$2,'Sỹ Số'!$B$2:$B$281,Trang_tính1!$A19,'Sỹ Số'!$F$2:$F$281,Trang_tính1!$O$1)</f>
        <v>0</v>
      </c>
    </row>
    <row r="20" spans="1:19" x14ac:dyDescent="0.25">
      <c r="A20" s="209" t="s">
        <v>760</v>
      </c>
      <c r="B20" s="209">
        <v>4.5</v>
      </c>
      <c r="C20" s="209">
        <f>SUMIFS('Sỹ Số'!$C$2:$C$281,'Sỹ Số'!$D$2:$D$281,Trang_tính1!C$2,'Sỹ Số'!$B$2:$B$281,Trang_tính1!$A20,'Sỹ Số'!$F$2:$F$281,Trang_tính1!$C$1)</f>
        <v>86</v>
      </c>
      <c r="D20" s="209">
        <f>SUMIFS('Sỹ Số'!$C$2:$C$281,'Sỹ Số'!$D$2:$D$281,Trang_tính1!D$2,'Sỹ Số'!$B$2:$B$281,Trang_tính1!$A20,'Sỹ Số'!$F$2:$F$281,Trang_tính1!$C$1)</f>
        <v>31</v>
      </c>
      <c r="E20" s="209">
        <f>SUMIFS('Sỹ Số'!$C$2:$C$281,'Sỹ Số'!$D$2:$D$281,Trang_tính1!E$2,'Sỹ Số'!$B$2:$B$281,Trang_tính1!$A20,'Sỹ Số'!$F$2:$F$281,Trang_tính1!$C$1)</f>
        <v>39</v>
      </c>
      <c r="F20" s="209">
        <f>SUMIFS('Sỹ Số'!$C$2:$C$281,'Sỹ Số'!$D$2:$D$281,Trang_tính1!F$2,'Sỹ Số'!$B$2:$B$281,Trang_tính1!$A20,'Sỹ Số'!$F$2:$F$281,Trang_tính1!$C$1)</f>
        <v>37</v>
      </c>
      <c r="G20" s="209">
        <f>SUMIFS('Sỹ Số'!$C$2:$C$281,'Sỹ Số'!$D$2:$D$281,Trang_tính1!G$2,'Sỹ Số'!$B$2:$B$281,Trang_tính1!$A20,'Sỹ Số'!$F$2:$F$281,Trang_tính1!$C$1)</f>
        <v>60</v>
      </c>
      <c r="H20" s="209">
        <f>SUMIFS('Sỹ Số'!$C$2:$C$281,'Sỹ Số'!$D$2:$D$281,Trang_tính1!H$2,'Sỹ Số'!$B$2:$B$281,Trang_tính1!$A20,'Sỹ Số'!$F$2:$F$281,Trang_tính1!$C$1)</f>
        <v>0</v>
      </c>
      <c r="I20" s="209">
        <f>SUMIFS('Sỹ Số'!$C$2:$C$281,'Sỹ Số'!$D$2:$D$281,Trang_tính1!I$2,'Sỹ Số'!$B$2:$B$281,Trang_tính1!$A20,'Sỹ Số'!$F$2:$F$281,Trang_tính1!$C$1)</f>
        <v>0</v>
      </c>
      <c r="J20" s="209">
        <f>SUMIFS('Sỹ Số'!$C$2:$C$281,'Sỹ Số'!$D$2:$D$281,Trang_tính1!J$2,'Sỹ Số'!$B$2:$B$281,Trang_tính1!$A20,'Sỹ Số'!$F$2:$F$281,Trang_tính1!$C$1)</f>
        <v>0</v>
      </c>
      <c r="K20" s="209">
        <f>SUMIFS('Sỹ Số'!$C$2:$C$281,'Sỹ Số'!$D$2:$D$281,Trang_tính1!K$2,'Sỹ Số'!$B$2:$B$281,Trang_tính1!$A20,'Sỹ Số'!$F$2:$F$281,Trang_tính1!$C$1)</f>
        <v>0</v>
      </c>
      <c r="L20" s="209">
        <f>SUMIFS('Sỹ Số'!$C$2:$C$281,'Sỹ Số'!$D$2:$D$281,Trang_tính1!L$2,'Sỹ Số'!$B$2:$B$281,Trang_tính1!$A20,'Sỹ Số'!$F$2:$F$281,Trang_tính1!$C$1)</f>
        <v>0</v>
      </c>
      <c r="M20" s="209">
        <f>SUMIFS('Sỹ Số'!$C$2:$C$281,'Sỹ Số'!$D$2:$D$281,Trang_tính1!M$2,'Sỹ Số'!$B$2:$B$281,Trang_tính1!$A20,'Sỹ Số'!$F$2:$F$281,Trang_tính1!$C$1)</f>
        <v>0</v>
      </c>
      <c r="N20" s="209">
        <f>SUMIFS('Sỹ Số'!$C$2:$C$281,'Sỹ Số'!$D$2:$D$281,Trang_tính1!N$2,'Sỹ Số'!$B$2:$B$281,Trang_tính1!$A20,'Sỹ Số'!$F$2:$F$281,Trang_tính1!$C$1)</f>
        <v>0</v>
      </c>
      <c r="O20" s="209">
        <f>SUMIFS('Sỹ Số'!$C$2:$C$281,'Sỹ Số'!$D$2:$D$281,Trang_tính1!O$2,'Sỹ Số'!$B$2:$B$281,Trang_tính1!$A20,'Sỹ Số'!$F$2:$F$281,Trang_tính1!$O$1)</f>
        <v>11</v>
      </c>
      <c r="P20" s="209">
        <f>SUMIFS('Sỹ Số'!$C$2:$C$281,'Sỹ Số'!$D$2:$D$281,Trang_tính1!P$2,'Sỹ Số'!$B$2:$B$281,Trang_tính1!$A20,'Sỹ Số'!$F$2:$F$281,Trang_tính1!$O$1)</f>
        <v>0</v>
      </c>
      <c r="Q20" s="209">
        <f>SUMIFS('Sỹ Số'!$C$2:$C$281,'Sỹ Số'!$D$2:$D$281,Trang_tính1!Q$2,'Sỹ Số'!$B$2:$B$281,Trang_tính1!$A20,'Sỹ Số'!$F$2:$F$281,Trang_tính1!$O$1)</f>
        <v>15</v>
      </c>
      <c r="R20" s="209">
        <f>SUMIFS('Sỹ Số'!$C$2:$C$281,'Sỹ Số'!$D$2:$D$281,Trang_tính1!R$2,'Sỹ Số'!$B$2:$B$281,Trang_tính1!$A20,'Sỹ Số'!$F$2:$F$281,Trang_tính1!$O$1)</f>
        <v>0</v>
      </c>
      <c r="S20" s="209">
        <f>SUMIFS('Sỹ Số'!$C$2:$C$281,'Sỹ Số'!$D$2:$D$281,Trang_tính1!S$2,'Sỹ Số'!$B$2:$B$281,Trang_tính1!$A20,'Sỹ Số'!$F$2:$F$281,Trang_tính1!$O$1)</f>
        <v>30</v>
      </c>
    </row>
    <row r="21" spans="1:19" x14ac:dyDescent="0.25">
      <c r="A21" s="209" t="s">
        <v>809</v>
      </c>
      <c r="B21" s="209">
        <v>4.5</v>
      </c>
      <c r="C21" s="209">
        <f>SUMIFS('Sỹ Số'!$C$2:$C$281,'Sỹ Số'!$D$2:$D$281,Trang_tính1!C$2,'Sỹ Số'!$B$2:$B$281,Trang_tính1!$A21,'Sỹ Số'!$F$2:$F$281,Trang_tính1!$C$1)</f>
        <v>13</v>
      </c>
      <c r="D21" s="209">
        <f>SUMIFS('Sỹ Số'!$C$2:$C$281,'Sỹ Số'!$D$2:$D$281,Trang_tính1!D$2,'Sỹ Số'!$B$2:$B$281,Trang_tính1!$A21,'Sỹ Số'!$F$2:$F$281,Trang_tính1!$C$1)</f>
        <v>0</v>
      </c>
      <c r="E21" s="209">
        <f>SUMIFS('Sỹ Số'!$C$2:$C$281,'Sỹ Số'!$D$2:$D$281,Trang_tính1!E$2,'Sỹ Số'!$B$2:$B$281,Trang_tính1!$A21,'Sỹ Số'!$F$2:$F$281,Trang_tính1!$C$1)</f>
        <v>0</v>
      </c>
      <c r="F21" s="209">
        <f>SUMIFS('Sỹ Số'!$C$2:$C$281,'Sỹ Số'!$D$2:$D$281,Trang_tính1!F$2,'Sỹ Số'!$B$2:$B$281,Trang_tính1!$A21,'Sỹ Số'!$F$2:$F$281,Trang_tính1!$C$1)</f>
        <v>0</v>
      </c>
      <c r="G21" s="209">
        <f>SUMIFS('Sỹ Số'!$C$2:$C$281,'Sỹ Số'!$D$2:$D$281,Trang_tính1!G$2,'Sỹ Số'!$B$2:$B$281,Trang_tính1!$A21,'Sỹ Số'!$F$2:$F$281,Trang_tính1!$C$1)</f>
        <v>0</v>
      </c>
      <c r="H21" s="209">
        <f>SUMIFS('Sỹ Số'!$C$2:$C$281,'Sỹ Số'!$D$2:$D$281,Trang_tính1!H$2,'Sỹ Số'!$B$2:$B$281,Trang_tính1!$A21,'Sỹ Số'!$F$2:$F$281,Trang_tính1!$C$1)</f>
        <v>0</v>
      </c>
      <c r="I21" s="209">
        <f>SUMIFS('Sỹ Số'!$C$2:$C$281,'Sỹ Số'!$D$2:$D$281,Trang_tính1!I$2,'Sỹ Số'!$B$2:$B$281,Trang_tính1!$A21,'Sỹ Số'!$F$2:$F$281,Trang_tính1!$C$1)</f>
        <v>0</v>
      </c>
      <c r="J21" s="209">
        <f>SUMIFS('Sỹ Số'!$C$2:$C$281,'Sỹ Số'!$D$2:$D$281,Trang_tính1!J$2,'Sỹ Số'!$B$2:$B$281,Trang_tính1!$A21,'Sỹ Số'!$F$2:$F$281,Trang_tính1!$C$1)</f>
        <v>0</v>
      </c>
      <c r="K21" s="209">
        <f>SUMIFS('Sỹ Số'!$C$2:$C$281,'Sỹ Số'!$D$2:$D$281,Trang_tính1!K$2,'Sỹ Số'!$B$2:$B$281,Trang_tính1!$A21,'Sỹ Số'!$F$2:$F$281,Trang_tính1!$C$1)</f>
        <v>0</v>
      </c>
      <c r="L21" s="209">
        <f>SUMIFS('Sỹ Số'!$C$2:$C$281,'Sỹ Số'!$D$2:$D$281,Trang_tính1!L$2,'Sỹ Số'!$B$2:$B$281,Trang_tính1!$A21,'Sỹ Số'!$F$2:$F$281,Trang_tính1!$C$1)</f>
        <v>0</v>
      </c>
      <c r="M21" s="209">
        <f>SUMIFS('Sỹ Số'!$C$2:$C$281,'Sỹ Số'!$D$2:$D$281,Trang_tính1!M$2,'Sỹ Số'!$B$2:$B$281,Trang_tính1!$A21,'Sỹ Số'!$F$2:$F$281,Trang_tính1!$C$1)</f>
        <v>0</v>
      </c>
      <c r="N21" s="209">
        <f>SUMIFS('Sỹ Số'!$C$2:$C$281,'Sỹ Số'!$D$2:$D$281,Trang_tính1!N$2,'Sỹ Số'!$B$2:$B$281,Trang_tính1!$A21,'Sỹ Số'!$F$2:$F$281,Trang_tính1!$C$1)</f>
        <v>0</v>
      </c>
      <c r="O21" s="209">
        <f>SUMIFS('Sỹ Số'!$C$2:$C$281,'Sỹ Số'!$D$2:$D$281,Trang_tính1!O$2,'Sỹ Số'!$B$2:$B$281,Trang_tính1!$A21,'Sỹ Số'!$F$2:$F$281,Trang_tính1!$O$1)</f>
        <v>0</v>
      </c>
      <c r="P21" s="209">
        <f>SUMIFS('Sỹ Số'!$C$2:$C$281,'Sỹ Số'!$D$2:$D$281,Trang_tính1!P$2,'Sỹ Số'!$B$2:$B$281,Trang_tính1!$A21,'Sỹ Số'!$F$2:$F$281,Trang_tính1!$O$1)</f>
        <v>0</v>
      </c>
      <c r="Q21" s="209">
        <f>SUMIFS('Sỹ Số'!$C$2:$C$281,'Sỹ Số'!$D$2:$D$281,Trang_tính1!Q$2,'Sỹ Số'!$B$2:$B$281,Trang_tính1!$A21,'Sỹ Số'!$F$2:$F$281,Trang_tính1!$O$1)</f>
        <v>0</v>
      </c>
      <c r="R21" s="209">
        <f>SUMIFS('Sỹ Số'!$C$2:$C$281,'Sỹ Số'!$D$2:$D$281,Trang_tính1!R$2,'Sỹ Số'!$B$2:$B$281,Trang_tính1!$A21,'Sỹ Số'!$F$2:$F$281,Trang_tính1!$O$1)</f>
        <v>0</v>
      </c>
      <c r="S21" s="209">
        <f>SUMIFS('Sỹ Số'!$C$2:$C$281,'Sỹ Số'!$D$2:$D$281,Trang_tính1!S$2,'Sỹ Số'!$B$2:$B$281,Trang_tính1!$A21,'Sỹ Số'!$F$2:$F$281,Trang_tính1!$O$1)</f>
        <v>0</v>
      </c>
    </row>
    <row r="22" spans="1:19" x14ac:dyDescent="0.25">
      <c r="A22" s="209" t="s">
        <v>741</v>
      </c>
      <c r="B22" s="209">
        <v>4.5</v>
      </c>
      <c r="C22" s="209">
        <f>SUMIFS('Sỹ Số'!$C$2:$C$281,'Sỹ Số'!$D$2:$D$281,Trang_tính1!C$2,'Sỹ Số'!$B$2:$B$281,Trang_tính1!$A22,'Sỹ Số'!$F$2:$F$281,Trang_tính1!$C$1)</f>
        <v>231</v>
      </c>
      <c r="D22" s="209">
        <f>SUMIFS('Sỹ Số'!$C$2:$C$281,'Sỹ Số'!$D$2:$D$281,Trang_tính1!D$2,'Sỹ Số'!$B$2:$B$281,Trang_tính1!$A22,'Sỹ Số'!$F$2:$F$281,Trang_tính1!$C$1)</f>
        <v>212</v>
      </c>
      <c r="E22" s="209">
        <f>SUMIFS('Sỹ Số'!$C$2:$C$281,'Sỹ Số'!$D$2:$D$281,Trang_tính1!E$2,'Sỹ Số'!$B$2:$B$281,Trang_tính1!$A22,'Sỹ Số'!$F$2:$F$281,Trang_tính1!$C$1)</f>
        <v>186</v>
      </c>
      <c r="F22" s="209">
        <f>SUMIFS('Sỹ Số'!$C$2:$C$281,'Sỹ Số'!$D$2:$D$281,Trang_tính1!F$2,'Sỹ Số'!$B$2:$B$281,Trang_tính1!$A22,'Sỹ Số'!$F$2:$F$281,Trang_tính1!$C$1)</f>
        <v>73</v>
      </c>
      <c r="G22" s="209">
        <f>SUMIFS('Sỹ Số'!$C$2:$C$281,'Sỹ Số'!$D$2:$D$281,Trang_tính1!G$2,'Sỹ Số'!$B$2:$B$281,Trang_tính1!$A22,'Sỹ Số'!$F$2:$F$281,Trang_tính1!$C$1)</f>
        <v>140</v>
      </c>
      <c r="H22" s="209">
        <f>SUMIFS('Sỹ Số'!$C$2:$C$281,'Sỹ Số'!$D$2:$D$281,Trang_tính1!H$2,'Sỹ Số'!$B$2:$B$281,Trang_tính1!$A22,'Sỹ Số'!$F$2:$F$281,Trang_tính1!$C$1)</f>
        <v>0</v>
      </c>
      <c r="I22" s="209">
        <f>SUMIFS('Sỹ Số'!$C$2:$C$281,'Sỹ Số'!$D$2:$D$281,Trang_tính1!I$2,'Sỹ Số'!$B$2:$B$281,Trang_tính1!$A22,'Sỹ Số'!$F$2:$F$281,Trang_tính1!$C$1)</f>
        <v>0</v>
      </c>
      <c r="J22" s="209">
        <f>SUMIFS('Sỹ Số'!$C$2:$C$281,'Sỹ Số'!$D$2:$D$281,Trang_tính1!J$2,'Sỹ Số'!$B$2:$B$281,Trang_tính1!$A22,'Sỹ Số'!$F$2:$F$281,Trang_tính1!$C$1)</f>
        <v>0</v>
      </c>
      <c r="K22" s="209">
        <f>SUMIFS('Sỹ Số'!$C$2:$C$281,'Sỹ Số'!$D$2:$D$281,Trang_tính1!K$2,'Sỹ Số'!$B$2:$B$281,Trang_tính1!$A22,'Sỹ Số'!$F$2:$F$281,Trang_tính1!$C$1)</f>
        <v>0</v>
      </c>
      <c r="L22" s="209">
        <f>SUMIFS('Sỹ Số'!$C$2:$C$281,'Sỹ Số'!$D$2:$D$281,Trang_tính1!L$2,'Sỹ Số'!$B$2:$B$281,Trang_tính1!$A22,'Sỹ Số'!$F$2:$F$281,Trang_tính1!$C$1)</f>
        <v>0</v>
      </c>
      <c r="M22" s="209">
        <f>SUMIFS('Sỹ Số'!$C$2:$C$281,'Sỹ Số'!$D$2:$D$281,Trang_tính1!M$2,'Sỹ Số'!$B$2:$B$281,Trang_tính1!$A22,'Sỹ Số'!$F$2:$F$281,Trang_tính1!$C$1)</f>
        <v>30</v>
      </c>
      <c r="N22" s="209">
        <f>SUMIFS('Sỹ Số'!$C$2:$C$281,'Sỹ Số'!$D$2:$D$281,Trang_tính1!N$2,'Sỹ Số'!$B$2:$B$281,Trang_tính1!$A22,'Sỹ Số'!$F$2:$F$281,Trang_tính1!$C$1)</f>
        <v>25</v>
      </c>
      <c r="O22" s="209">
        <f>SUMIFS('Sỹ Số'!$C$2:$C$281,'Sỹ Số'!$D$2:$D$281,Trang_tính1!O$2,'Sỹ Số'!$B$2:$B$281,Trang_tính1!$A22,'Sỹ Số'!$F$2:$F$281,Trang_tính1!$O$1)</f>
        <v>82</v>
      </c>
      <c r="P22" s="209">
        <f>SUMIFS('Sỹ Số'!$C$2:$C$281,'Sỹ Số'!$D$2:$D$281,Trang_tính1!P$2,'Sỹ Số'!$B$2:$B$281,Trang_tính1!$A22,'Sỹ Số'!$F$2:$F$281,Trang_tính1!$O$1)</f>
        <v>73</v>
      </c>
      <c r="Q22" s="209">
        <f>SUMIFS('Sỹ Số'!$C$2:$C$281,'Sỹ Số'!$D$2:$D$281,Trang_tính1!Q$2,'Sỹ Số'!$B$2:$B$281,Trang_tính1!$A22,'Sỹ Số'!$F$2:$F$281,Trang_tính1!$O$1)</f>
        <v>103</v>
      </c>
      <c r="R22" s="209">
        <f>SUMIFS('Sỹ Số'!$C$2:$C$281,'Sỹ Số'!$D$2:$D$281,Trang_tính1!R$2,'Sỹ Số'!$B$2:$B$281,Trang_tính1!$A22,'Sỹ Số'!$F$2:$F$281,Trang_tính1!$O$1)</f>
        <v>85</v>
      </c>
      <c r="S22" s="209">
        <f>SUMIFS('Sỹ Số'!$C$2:$C$281,'Sỹ Số'!$D$2:$D$281,Trang_tính1!S$2,'Sỹ Số'!$B$2:$B$281,Trang_tính1!$A22,'Sỹ Số'!$F$2:$F$281,Trang_tính1!$O$1)</f>
        <v>80</v>
      </c>
    </row>
    <row r="23" spans="1:19" x14ac:dyDescent="0.25">
      <c r="A23" s="209" t="s">
        <v>811</v>
      </c>
      <c r="B23" s="209">
        <v>4.5</v>
      </c>
      <c r="C23" s="209">
        <f>SUMIFS('Sỹ Số'!$C$2:$C$281,'Sỹ Số'!$D$2:$D$281,Trang_tính1!C$2,'Sỹ Số'!$B$2:$B$281,Trang_tính1!$A23,'Sỹ Số'!$F$2:$F$281,Trang_tính1!$C$1)</f>
        <v>11</v>
      </c>
      <c r="D23" s="209">
        <f>SUMIFS('Sỹ Số'!$C$2:$C$281,'Sỹ Số'!$D$2:$D$281,Trang_tính1!D$2,'Sỹ Số'!$B$2:$B$281,Trang_tính1!$A23,'Sỹ Số'!$F$2:$F$281,Trang_tính1!$C$1)</f>
        <v>0</v>
      </c>
      <c r="E23" s="209">
        <f>SUMIFS('Sỹ Số'!$C$2:$C$281,'Sỹ Số'!$D$2:$D$281,Trang_tính1!E$2,'Sỹ Số'!$B$2:$B$281,Trang_tính1!$A23,'Sỹ Số'!$F$2:$F$281,Trang_tính1!$C$1)</f>
        <v>0</v>
      </c>
      <c r="F23" s="209">
        <f>SUMIFS('Sỹ Số'!$C$2:$C$281,'Sỹ Số'!$D$2:$D$281,Trang_tính1!F$2,'Sỹ Số'!$B$2:$B$281,Trang_tính1!$A23,'Sỹ Số'!$F$2:$F$281,Trang_tính1!$C$1)</f>
        <v>0</v>
      </c>
      <c r="G23" s="209">
        <f>SUMIFS('Sỹ Số'!$C$2:$C$281,'Sỹ Số'!$D$2:$D$281,Trang_tính1!G$2,'Sỹ Số'!$B$2:$B$281,Trang_tính1!$A23,'Sỹ Số'!$F$2:$F$281,Trang_tính1!$C$1)</f>
        <v>0</v>
      </c>
      <c r="H23" s="209">
        <f>SUMIFS('Sỹ Số'!$C$2:$C$281,'Sỹ Số'!$D$2:$D$281,Trang_tính1!H$2,'Sỹ Số'!$B$2:$B$281,Trang_tính1!$A23,'Sỹ Số'!$F$2:$F$281,Trang_tính1!$C$1)</f>
        <v>0</v>
      </c>
      <c r="I23" s="209">
        <f>SUMIFS('Sỹ Số'!$C$2:$C$281,'Sỹ Số'!$D$2:$D$281,Trang_tính1!I$2,'Sỹ Số'!$B$2:$B$281,Trang_tính1!$A23,'Sỹ Số'!$F$2:$F$281,Trang_tính1!$C$1)</f>
        <v>0</v>
      </c>
      <c r="J23" s="209">
        <f>SUMIFS('Sỹ Số'!$C$2:$C$281,'Sỹ Số'!$D$2:$D$281,Trang_tính1!J$2,'Sỹ Số'!$B$2:$B$281,Trang_tính1!$A23,'Sỹ Số'!$F$2:$F$281,Trang_tính1!$C$1)</f>
        <v>0</v>
      </c>
      <c r="K23" s="209">
        <f>SUMIFS('Sỹ Số'!$C$2:$C$281,'Sỹ Số'!$D$2:$D$281,Trang_tính1!K$2,'Sỹ Số'!$B$2:$B$281,Trang_tính1!$A23,'Sỹ Số'!$F$2:$F$281,Trang_tính1!$C$1)</f>
        <v>0</v>
      </c>
      <c r="L23" s="209">
        <f>SUMIFS('Sỹ Số'!$C$2:$C$281,'Sỹ Số'!$D$2:$D$281,Trang_tính1!L$2,'Sỹ Số'!$B$2:$B$281,Trang_tính1!$A23,'Sỹ Số'!$F$2:$F$281,Trang_tính1!$C$1)</f>
        <v>0</v>
      </c>
      <c r="M23" s="209">
        <f>SUMIFS('Sỹ Số'!$C$2:$C$281,'Sỹ Số'!$D$2:$D$281,Trang_tính1!M$2,'Sỹ Số'!$B$2:$B$281,Trang_tính1!$A23,'Sỹ Số'!$F$2:$F$281,Trang_tính1!$C$1)</f>
        <v>0</v>
      </c>
      <c r="N23" s="209">
        <f>SUMIFS('Sỹ Số'!$C$2:$C$281,'Sỹ Số'!$D$2:$D$281,Trang_tính1!N$2,'Sỹ Số'!$B$2:$B$281,Trang_tính1!$A23,'Sỹ Số'!$F$2:$F$281,Trang_tính1!$C$1)</f>
        <v>0</v>
      </c>
      <c r="O23" s="209">
        <f>SUMIFS('Sỹ Số'!$C$2:$C$281,'Sỹ Số'!$D$2:$D$281,Trang_tính1!O$2,'Sỹ Số'!$B$2:$B$281,Trang_tính1!$A23,'Sỹ Số'!$F$2:$F$281,Trang_tính1!$O$1)</f>
        <v>0</v>
      </c>
      <c r="P23" s="209">
        <f>SUMIFS('Sỹ Số'!$C$2:$C$281,'Sỹ Số'!$D$2:$D$281,Trang_tính1!P$2,'Sỹ Số'!$B$2:$B$281,Trang_tính1!$A23,'Sỹ Số'!$F$2:$F$281,Trang_tính1!$O$1)</f>
        <v>0</v>
      </c>
      <c r="Q23" s="209">
        <f>SUMIFS('Sỹ Số'!$C$2:$C$281,'Sỹ Số'!$D$2:$D$281,Trang_tính1!Q$2,'Sỹ Số'!$B$2:$B$281,Trang_tính1!$A23,'Sỹ Số'!$F$2:$F$281,Trang_tính1!$O$1)</f>
        <v>0</v>
      </c>
      <c r="R23" s="209">
        <f>SUMIFS('Sỹ Số'!$C$2:$C$281,'Sỹ Số'!$D$2:$D$281,Trang_tính1!R$2,'Sỹ Số'!$B$2:$B$281,Trang_tính1!$A23,'Sỹ Số'!$F$2:$F$281,Trang_tính1!$O$1)</f>
        <v>0</v>
      </c>
      <c r="S23" s="209">
        <f>SUMIFS('Sỹ Số'!$C$2:$C$281,'Sỹ Số'!$D$2:$D$281,Trang_tính1!S$2,'Sỹ Số'!$B$2:$B$281,Trang_tính1!$A23,'Sỹ Số'!$F$2:$F$281,Trang_tính1!$O$1)</f>
        <v>0</v>
      </c>
    </row>
    <row r="24" spans="1:19" x14ac:dyDescent="0.25">
      <c r="A24" s="209" t="s">
        <v>756</v>
      </c>
      <c r="B24" s="209">
        <v>4.5</v>
      </c>
      <c r="C24" s="209">
        <f>SUMIFS('Sỹ Số'!$C$2:$C$281,'Sỹ Số'!$D$2:$D$281,Trang_tính1!C$2,'Sỹ Số'!$B$2:$B$281,Trang_tính1!$A24,'Sỹ Số'!$F$2:$F$281,Trang_tính1!$C$1)</f>
        <v>75</v>
      </c>
      <c r="D24" s="209">
        <f>SUMIFS('Sỹ Số'!$C$2:$C$281,'Sỹ Số'!$D$2:$D$281,Trang_tính1!D$2,'Sỹ Số'!$B$2:$B$281,Trang_tính1!$A24,'Sỹ Số'!$F$2:$F$281,Trang_tính1!$C$1)</f>
        <v>20</v>
      </c>
      <c r="E24" s="209">
        <f>SUMIFS('Sỹ Số'!$C$2:$C$281,'Sỹ Số'!$D$2:$D$281,Trang_tính1!E$2,'Sỹ Số'!$B$2:$B$281,Trang_tính1!$A24,'Sỹ Số'!$F$2:$F$281,Trang_tính1!$C$1)</f>
        <v>32</v>
      </c>
      <c r="F24" s="209">
        <f>SUMIFS('Sỹ Số'!$C$2:$C$281,'Sỹ Số'!$D$2:$D$281,Trang_tính1!F$2,'Sỹ Số'!$B$2:$B$281,Trang_tính1!$A24,'Sỹ Số'!$F$2:$F$281,Trang_tính1!$C$1)</f>
        <v>27</v>
      </c>
      <c r="G24" s="209">
        <f>SUMIFS('Sỹ Số'!$C$2:$C$281,'Sỹ Số'!$D$2:$D$281,Trang_tính1!G$2,'Sỹ Số'!$B$2:$B$281,Trang_tính1!$A24,'Sỹ Số'!$F$2:$F$281,Trang_tính1!$C$1)</f>
        <v>60</v>
      </c>
      <c r="H24" s="209">
        <f>SUMIFS('Sỹ Số'!$C$2:$C$281,'Sỹ Số'!$D$2:$D$281,Trang_tính1!H$2,'Sỹ Số'!$B$2:$B$281,Trang_tính1!$A24,'Sỹ Số'!$F$2:$F$281,Trang_tính1!$C$1)</f>
        <v>0</v>
      </c>
      <c r="I24" s="209">
        <f>SUMIFS('Sỹ Số'!$C$2:$C$281,'Sỹ Số'!$D$2:$D$281,Trang_tính1!I$2,'Sỹ Số'!$B$2:$B$281,Trang_tính1!$A24,'Sỹ Số'!$F$2:$F$281,Trang_tính1!$C$1)</f>
        <v>0</v>
      </c>
      <c r="J24" s="209">
        <f>SUMIFS('Sỹ Số'!$C$2:$C$281,'Sỹ Số'!$D$2:$D$281,Trang_tính1!J$2,'Sỹ Số'!$B$2:$B$281,Trang_tính1!$A24,'Sỹ Số'!$F$2:$F$281,Trang_tính1!$C$1)</f>
        <v>0</v>
      </c>
      <c r="K24" s="209">
        <f>SUMIFS('Sỹ Số'!$C$2:$C$281,'Sỹ Số'!$D$2:$D$281,Trang_tính1!K$2,'Sỹ Số'!$B$2:$B$281,Trang_tính1!$A24,'Sỹ Số'!$F$2:$F$281,Trang_tính1!$C$1)</f>
        <v>0</v>
      </c>
      <c r="L24" s="209">
        <f>SUMIFS('Sỹ Số'!$C$2:$C$281,'Sỹ Số'!$D$2:$D$281,Trang_tính1!L$2,'Sỹ Số'!$B$2:$B$281,Trang_tính1!$A24,'Sỹ Số'!$F$2:$F$281,Trang_tính1!$C$1)</f>
        <v>0</v>
      </c>
      <c r="M24" s="209">
        <f>SUMIFS('Sỹ Số'!$C$2:$C$281,'Sỹ Số'!$D$2:$D$281,Trang_tính1!M$2,'Sỹ Số'!$B$2:$B$281,Trang_tính1!$A24,'Sỹ Số'!$F$2:$F$281,Trang_tính1!$C$1)</f>
        <v>0</v>
      </c>
      <c r="N24" s="209">
        <f>SUMIFS('Sỹ Số'!$C$2:$C$281,'Sỹ Số'!$D$2:$D$281,Trang_tính1!N$2,'Sỹ Số'!$B$2:$B$281,Trang_tính1!$A24,'Sỹ Số'!$F$2:$F$281,Trang_tính1!$C$1)</f>
        <v>0</v>
      </c>
      <c r="O24" s="209">
        <f>SUMIFS('Sỹ Số'!$C$2:$C$281,'Sỹ Số'!$D$2:$D$281,Trang_tính1!O$2,'Sỹ Số'!$B$2:$B$281,Trang_tính1!$A24,'Sỹ Số'!$F$2:$F$281,Trang_tính1!$O$1)</f>
        <v>39</v>
      </c>
      <c r="P24" s="209">
        <f>SUMIFS('Sỹ Số'!$C$2:$C$281,'Sỹ Số'!$D$2:$D$281,Trang_tính1!P$2,'Sỹ Số'!$B$2:$B$281,Trang_tính1!$A24,'Sỹ Số'!$F$2:$F$281,Trang_tính1!$O$1)</f>
        <v>14</v>
      </c>
      <c r="Q24" s="209">
        <f>SUMIFS('Sỹ Số'!$C$2:$C$281,'Sỹ Số'!$D$2:$D$281,Trang_tính1!Q$2,'Sỹ Số'!$B$2:$B$281,Trang_tính1!$A24,'Sỹ Số'!$F$2:$F$281,Trang_tính1!$O$1)</f>
        <v>17</v>
      </c>
      <c r="R24" s="209">
        <f>SUMIFS('Sỹ Số'!$C$2:$C$281,'Sỹ Số'!$D$2:$D$281,Trang_tính1!R$2,'Sỹ Số'!$B$2:$B$281,Trang_tính1!$A24,'Sỹ Số'!$F$2:$F$281,Trang_tính1!$O$1)</f>
        <v>2</v>
      </c>
      <c r="S24" s="209">
        <f>SUMIFS('Sỹ Số'!$C$2:$C$281,'Sỹ Số'!$D$2:$D$281,Trang_tính1!S$2,'Sỹ Số'!$B$2:$B$281,Trang_tính1!$A24,'Sỹ Số'!$F$2:$F$281,Trang_tính1!$O$1)</f>
        <v>30</v>
      </c>
    </row>
    <row r="25" spans="1:19" x14ac:dyDescent="0.25">
      <c r="A25" s="209" t="s">
        <v>750</v>
      </c>
      <c r="B25" s="209">
        <v>4.5</v>
      </c>
      <c r="C25" s="209">
        <f>SUMIFS('Sỹ Số'!$C$2:$C$281,'Sỹ Số'!$D$2:$D$281,Trang_tính1!C$2,'Sỹ Số'!$B$2:$B$281,Trang_tính1!$A25,'Sỹ Số'!$F$2:$F$281,Trang_tính1!$C$1)</f>
        <v>136</v>
      </c>
      <c r="D25" s="209">
        <f>SUMIFS('Sỹ Số'!$C$2:$C$281,'Sỹ Số'!$D$2:$D$281,Trang_tính1!D$2,'Sỹ Số'!$B$2:$B$281,Trang_tính1!$A25,'Sỹ Số'!$F$2:$F$281,Trang_tính1!$C$1)</f>
        <v>72</v>
      </c>
      <c r="E25" s="209">
        <f>SUMIFS('Sỹ Số'!$C$2:$C$281,'Sỹ Số'!$D$2:$D$281,Trang_tính1!E$2,'Sỹ Số'!$B$2:$B$281,Trang_tính1!$A25,'Sỹ Số'!$F$2:$F$281,Trang_tính1!$C$1)</f>
        <v>87</v>
      </c>
      <c r="F25" s="209">
        <f>SUMIFS('Sỹ Số'!$C$2:$C$281,'Sỹ Số'!$D$2:$D$281,Trang_tính1!F$2,'Sỹ Số'!$B$2:$B$281,Trang_tính1!$A25,'Sỹ Số'!$F$2:$F$281,Trang_tính1!$C$1)</f>
        <v>77</v>
      </c>
      <c r="G25" s="209">
        <f>SUMIFS('Sỹ Số'!$C$2:$C$281,'Sỹ Số'!$D$2:$D$281,Trang_tính1!G$2,'Sỹ Số'!$B$2:$B$281,Trang_tính1!$A25,'Sỹ Số'!$F$2:$F$281,Trang_tính1!$C$1)</f>
        <v>100</v>
      </c>
      <c r="H25" s="209">
        <f>SUMIFS('Sỹ Số'!$C$2:$C$281,'Sỹ Số'!$D$2:$D$281,Trang_tính1!H$2,'Sỹ Số'!$B$2:$B$281,Trang_tính1!$A25,'Sỹ Số'!$F$2:$F$281,Trang_tính1!$C$1)</f>
        <v>0</v>
      </c>
      <c r="I25" s="209">
        <f>SUMIFS('Sỹ Số'!$C$2:$C$281,'Sỹ Số'!$D$2:$D$281,Trang_tính1!I$2,'Sỹ Số'!$B$2:$B$281,Trang_tính1!$A25,'Sỹ Số'!$F$2:$F$281,Trang_tính1!$C$1)</f>
        <v>0</v>
      </c>
      <c r="J25" s="209">
        <f>SUMIFS('Sỹ Số'!$C$2:$C$281,'Sỹ Số'!$D$2:$D$281,Trang_tính1!J$2,'Sỹ Số'!$B$2:$B$281,Trang_tính1!$A25,'Sỹ Số'!$F$2:$F$281,Trang_tính1!$C$1)</f>
        <v>0</v>
      </c>
      <c r="K25" s="209">
        <f>SUMIFS('Sỹ Số'!$C$2:$C$281,'Sỹ Số'!$D$2:$D$281,Trang_tính1!K$2,'Sỹ Số'!$B$2:$B$281,Trang_tính1!$A25,'Sỹ Số'!$F$2:$F$281,Trang_tính1!$C$1)</f>
        <v>0</v>
      </c>
      <c r="L25" s="209">
        <f>SUMIFS('Sỹ Số'!$C$2:$C$281,'Sỹ Số'!$D$2:$D$281,Trang_tính1!L$2,'Sỹ Số'!$B$2:$B$281,Trang_tính1!$A25,'Sỹ Số'!$F$2:$F$281,Trang_tính1!$C$1)</f>
        <v>0</v>
      </c>
      <c r="M25" s="209">
        <f>SUMIFS('Sỹ Số'!$C$2:$C$281,'Sỹ Số'!$D$2:$D$281,Trang_tính1!M$2,'Sỹ Số'!$B$2:$B$281,Trang_tính1!$A25,'Sỹ Số'!$F$2:$F$281,Trang_tính1!$C$1)</f>
        <v>0</v>
      </c>
      <c r="N25" s="209">
        <f>SUMIFS('Sỹ Số'!$C$2:$C$281,'Sỹ Số'!$D$2:$D$281,Trang_tính1!N$2,'Sỹ Số'!$B$2:$B$281,Trang_tính1!$A25,'Sỹ Số'!$F$2:$F$281,Trang_tính1!$C$1)</f>
        <v>0</v>
      </c>
      <c r="O25" s="209">
        <f>SUMIFS('Sỹ Số'!$C$2:$C$281,'Sỹ Số'!$D$2:$D$281,Trang_tính1!O$2,'Sỹ Số'!$B$2:$B$281,Trang_tính1!$A25,'Sỹ Số'!$F$2:$F$281,Trang_tính1!$O$1)</f>
        <v>51</v>
      </c>
      <c r="P25" s="209">
        <f>SUMIFS('Sỹ Số'!$C$2:$C$281,'Sỹ Số'!$D$2:$D$281,Trang_tính1!P$2,'Sỹ Số'!$B$2:$B$281,Trang_tính1!$A25,'Sỹ Số'!$F$2:$F$281,Trang_tính1!$O$1)</f>
        <v>29</v>
      </c>
      <c r="Q25" s="209">
        <f>SUMIFS('Sỹ Số'!$C$2:$C$281,'Sỹ Số'!$D$2:$D$281,Trang_tính1!Q$2,'Sỹ Số'!$B$2:$B$281,Trang_tính1!$A25,'Sỹ Số'!$F$2:$F$281,Trang_tính1!$O$1)</f>
        <v>58</v>
      </c>
      <c r="R25" s="209">
        <f>SUMIFS('Sỹ Số'!$C$2:$C$281,'Sỹ Số'!$D$2:$D$281,Trang_tính1!R$2,'Sỹ Số'!$B$2:$B$281,Trang_tính1!$A25,'Sỹ Số'!$F$2:$F$281,Trang_tính1!$O$1)</f>
        <v>37</v>
      </c>
      <c r="S25" s="209">
        <f>SUMIFS('Sỹ Số'!$C$2:$C$281,'Sỹ Số'!$D$2:$D$281,Trang_tính1!S$2,'Sỹ Số'!$B$2:$B$281,Trang_tính1!$A25,'Sỹ Số'!$F$2:$F$281,Trang_tính1!$O$1)</f>
        <v>50</v>
      </c>
    </row>
    <row r="26" spans="1:19" x14ac:dyDescent="0.25">
      <c r="A26" s="209" t="s">
        <v>758</v>
      </c>
      <c r="B26" s="209">
        <v>4.5</v>
      </c>
      <c r="C26" s="209">
        <f>SUMIFS('Sỹ Số'!$C$2:$C$281,'Sỹ Số'!$D$2:$D$281,Trang_tính1!C$2,'Sỹ Số'!$B$2:$B$281,Trang_tính1!$A26,'Sỹ Số'!$F$2:$F$281,Trang_tính1!$C$1)</f>
        <v>121</v>
      </c>
      <c r="D26" s="209">
        <f>SUMIFS('Sỹ Số'!$C$2:$C$281,'Sỹ Số'!$D$2:$D$281,Trang_tính1!D$2,'Sỹ Số'!$B$2:$B$281,Trang_tính1!$A26,'Sỹ Số'!$F$2:$F$281,Trang_tính1!$C$1)</f>
        <v>43</v>
      </c>
      <c r="E26" s="209">
        <f>SUMIFS('Sỹ Số'!$C$2:$C$281,'Sỹ Số'!$D$2:$D$281,Trang_tính1!E$2,'Sỹ Số'!$B$2:$B$281,Trang_tính1!$A26,'Sỹ Số'!$F$2:$F$281,Trang_tính1!$C$1)</f>
        <v>94</v>
      </c>
      <c r="F26" s="209">
        <f>SUMIFS('Sỹ Số'!$C$2:$C$281,'Sỹ Số'!$D$2:$D$281,Trang_tính1!F$2,'Sỹ Số'!$B$2:$B$281,Trang_tính1!$A26,'Sỹ Số'!$F$2:$F$281,Trang_tính1!$C$1)</f>
        <v>96</v>
      </c>
      <c r="G26" s="209">
        <f>SUMIFS('Sỹ Số'!$C$2:$C$281,'Sỹ Số'!$D$2:$D$281,Trang_tính1!G$2,'Sỹ Số'!$B$2:$B$281,Trang_tính1!$A26,'Sỹ Số'!$F$2:$F$281,Trang_tính1!$C$1)</f>
        <v>110</v>
      </c>
      <c r="H26" s="209">
        <f>SUMIFS('Sỹ Số'!$C$2:$C$281,'Sỹ Số'!$D$2:$D$281,Trang_tính1!H$2,'Sỹ Số'!$B$2:$B$281,Trang_tính1!$A26,'Sỹ Số'!$F$2:$F$281,Trang_tính1!$C$1)</f>
        <v>0</v>
      </c>
      <c r="I26" s="209">
        <f>SUMIFS('Sỹ Số'!$C$2:$C$281,'Sỹ Số'!$D$2:$D$281,Trang_tính1!I$2,'Sỹ Số'!$B$2:$B$281,Trang_tính1!$A26,'Sỹ Số'!$F$2:$F$281,Trang_tính1!$C$1)</f>
        <v>0</v>
      </c>
      <c r="J26" s="209">
        <f>SUMIFS('Sỹ Số'!$C$2:$C$281,'Sỹ Số'!$D$2:$D$281,Trang_tính1!J$2,'Sỹ Số'!$B$2:$B$281,Trang_tính1!$A26,'Sỹ Số'!$F$2:$F$281,Trang_tính1!$C$1)</f>
        <v>0</v>
      </c>
      <c r="K26" s="209">
        <f>SUMIFS('Sỹ Số'!$C$2:$C$281,'Sỹ Số'!$D$2:$D$281,Trang_tính1!K$2,'Sỹ Số'!$B$2:$B$281,Trang_tính1!$A26,'Sỹ Số'!$F$2:$F$281,Trang_tính1!$C$1)</f>
        <v>0</v>
      </c>
      <c r="L26" s="209">
        <f>SUMIFS('Sỹ Số'!$C$2:$C$281,'Sỹ Số'!$D$2:$D$281,Trang_tính1!L$2,'Sỹ Số'!$B$2:$B$281,Trang_tính1!$A26,'Sỹ Số'!$F$2:$F$281,Trang_tính1!$C$1)</f>
        <v>0</v>
      </c>
      <c r="M26" s="209">
        <f>SUMIFS('Sỹ Số'!$C$2:$C$281,'Sỹ Số'!$D$2:$D$281,Trang_tính1!M$2,'Sỹ Số'!$B$2:$B$281,Trang_tính1!$A26,'Sỹ Số'!$F$2:$F$281,Trang_tính1!$C$1)</f>
        <v>0</v>
      </c>
      <c r="N26" s="209">
        <f>SUMIFS('Sỹ Số'!$C$2:$C$281,'Sỹ Số'!$D$2:$D$281,Trang_tính1!N$2,'Sỹ Số'!$B$2:$B$281,Trang_tính1!$A26,'Sỹ Số'!$F$2:$F$281,Trang_tính1!$C$1)</f>
        <v>0</v>
      </c>
      <c r="O26" s="209">
        <f>SUMIFS('Sỹ Số'!$C$2:$C$281,'Sỹ Số'!$D$2:$D$281,Trang_tính1!O$2,'Sỹ Số'!$B$2:$B$281,Trang_tính1!$A26,'Sỹ Số'!$F$2:$F$281,Trang_tính1!$O$1)</f>
        <v>0</v>
      </c>
      <c r="P26" s="209">
        <f>SUMIFS('Sỹ Số'!$C$2:$C$281,'Sỹ Số'!$D$2:$D$281,Trang_tính1!P$2,'Sỹ Số'!$B$2:$B$281,Trang_tính1!$A26,'Sỹ Số'!$F$2:$F$281,Trang_tính1!$O$1)</f>
        <v>0</v>
      </c>
      <c r="Q26" s="209">
        <f>SUMIFS('Sỹ Số'!$C$2:$C$281,'Sỹ Số'!$D$2:$D$281,Trang_tính1!Q$2,'Sỹ Số'!$B$2:$B$281,Trang_tính1!$A26,'Sỹ Số'!$F$2:$F$281,Trang_tính1!$O$1)</f>
        <v>0</v>
      </c>
      <c r="R26" s="209">
        <f>SUMIFS('Sỹ Số'!$C$2:$C$281,'Sỹ Số'!$D$2:$D$281,Trang_tính1!R$2,'Sỹ Số'!$B$2:$B$281,Trang_tính1!$A26,'Sỹ Số'!$F$2:$F$281,Trang_tính1!$O$1)</f>
        <v>0</v>
      </c>
      <c r="S26" s="209">
        <f>SUMIFS('Sỹ Số'!$C$2:$C$281,'Sỹ Số'!$D$2:$D$281,Trang_tính1!S$2,'Sỹ Số'!$B$2:$B$281,Trang_tính1!$A26,'Sỹ Số'!$F$2:$F$281,Trang_tính1!$O$1)</f>
        <v>0</v>
      </c>
    </row>
    <row r="27" spans="1:19" x14ac:dyDescent="0.25">
      <c r="A27" s="209" t="s">
        <v>779</v>
      </c>
      <c r="B27" s="209">
        <v>4</v>
      </c>
      <c r="C27" s="209">
        <f>SUMIFS('Sỹ Số'!$C$2:$C$281,'Sỹ Số'!$D$2:$D$281,Trang_tính1!C$2,'Sỹ Số'!$B$2:$B$281,Trang_tính1!$A27,'Sỹ Số'!$F$2:$F$281,Trang_tính1!$C$1)</f>
        <v>128</v>
      </c>
      <c r="D27" s="209">
        <f>SUMIFS('Sỹ Số'!$C$2:$C$281,'Sỹ Số'!$D$2:$D$281,Trang_tính1!D$2,'Sỹ Số'!$B$2:$B$281,Trang_tính1!$A27,'Sỹ Số'!$F$2:$F$281,Trang_tính1!$C$1)</f>
        <v>157</v>
      </c>
      <c r="E27" s="209">
        <f>SUMIFS('Sỹ Số'!$C$2:$C$281,'Sỹ Số'!$D$2:$D$281,Trang_tính1!E$2,'Sỹ Số'!$B$2:$B$281,Trang_tính1!$A27,'Sỹ Số'!$F$2:$F$281,Trang_tính1!$C$1)</f>
        <v>214</v>
      </c>
      <c r="F27" s="209">
        <f>SUMIFS('Sỹ Số'!$C$2:$C$281,'Sỹ Số'!$D$2:$D$281,Trang_tính1!F$2,'Sỹ Số'!$B$2:$B$281,Trang_tính1!$A27,'Sỹ Số'!$F$2:$F$281,Trang_tính1!$C$1)</f>
        <v>303</v>
      </c>
      <c r="G27" s="209">
        <f>SUMIFS('Sỹ Số'!$C$2:$C$281,'Sỹ Số'!$D$2:$D$281,Trang_tính1!G$2,'Sỹ Số'!$B$2:$B$281,Trang_tính1!$A27,'Sỹ Số'!$F$2:$F$281,Trang_tính1!$C$1)</f>
        <v>210</v>
      </c>
      <c r="H27" s="209">
        <f>SUMIFS('Sỹ Số'!$C$2:$C$281,'Sỹ Số'!$D$2:$D$281,Trang_tính1!H$2,'Sỹ Số'!$B$2:$B$281,Trang_tính1!$A27,'Sỹ Số'!$F$2:$F$281,Trang_tính1!$C$1)</f>
        <v>0</v>
      </c>
      <c r="I27" s="209">
        <f>SUMIFS('Sỹ Số'!$C$2:$C$281,'Sỹ Số'!$D$2:$D$281,Trang_tính1!I$2,'Sỹ Số'!$B$2:$B$281,Trang_tính1!$A27,'Sỹ Số'!$F$2:$F$281,Trang_tính1!$C$1)</f>
        <v>0</v>
      </c>
      <c r="J27" s="209">
        <f>SUMIFS('Sỹ Số'!$C$2:$C$281,'Sỹ Số'!$D$2:$D$281,Trang_tính1!J$2,'Sỹ Số'!$B$2:$B$281,Trang_tính1!$A27,'Sỹ Số'!$F$2:$F$281,Trang_tính1!$C$1)</f>
        <v>0</v>
      </c>
      <c r="K27" s="209">
        <f>SUMIFS('Sỹ Số'!$C$2:$C$281,'Sỹ Số'!$D$2:$D$281,Trang_tính1!K$2,'Sỹ Số'!$B$2:$B$281,Trang_tính1!$A27,'Sỹ Số'!$F$2:$F$281,Trang_tính1!$C$1)</f>
        <v>0</v>
      </c>
      <c r="L27" s="209">
        <f>SUMIFS('Sỹ Số'!$C$2:$C$281,'Sỹ Số'!$D$2:$D$281,Trang_tính1!L$2,'Sỹ Số'!$B$2:$B$281,Trang_tính1!$A27,'Sỹ Số'!$F$2:$F$281,Trang_tính1!$C$1)</f>
        <v>0</v>
      </c>
      <c r="M27" s="209">
        <f>SUMIFS('Sỹ Số'!$C$2:$C$281,'Sỹ Số'!$D$2:$D$281,Trang_tính1!M$2,'Sỹ Số'!$B$2:$B$281,Trang_tính1!$A27,'Sỹ Số'!$F$2:$F$281,Trang_tính1!$C$1)</f>
        <v>0</v>
      </c>
      <c r="N27" s="209">
        <f>SUMIFS('Sỹ Số'!$C$2:$C$281,'Sỹ Số'!$D$2:$D$281,Trang_tính1!N$2,'Sỹ Số'!$B$2:$B$281,Trang_tính1!$A27,'Sỹ Số'!$F$2:$F$281,Trang_tính1!$C$1)</f>
        <v>0</v>
      </c>
      <c r="O27" s="209">
        <f>SUMIFS('Sỹ Số'!$C$2:$C$281,'Sỹ Số'!$D$2:$D$281,Trang_tính1!O$2,'Sỹ Số'!$B$2:$B$281,Trang_tính1!$A27,'Sỹ Số'!$F$2:$F$281,Trang_tính1!$O$1)</f>
        <v>0</v>
      </c>
      <c r="P27" s="209">
        <f>SUMIFS('Sỹ Số'!$C$2:$C$281,'Sỹ Số'!$D$2:$D$281,Trang_tính1!P$2,'Sỹ Số'!$B$2:$B$281,Trang_tính1!$A27,'Sỹ Số'!$F$2:$F$281,Trang_tính1!$O$1)</f>
        <v>0</v>
      </c>
      <c r="Q27" s="209">
        <f>SUMIFS('Sỹ Số'!$C$2:$C$281,'Sỹ Số'!$D$2:$D$281,Trang_tính1!Q$2,'Sỹ Số'!$B$2:$B$281,Trang_tính1!$A27,'Sỹ Số'!$F$2:$F$281,Trang_tính1!$O$1)</f>
        <v>101</v>
      </c>
      <c r="R27" s="209">
        <f>SUMIFS('Sỹ Số'!$C$2:$C$281,'Sỹ Số'!$D$2:$D$281,Trang_tính1!R$2,'Sỹ Số'!$B$2:$B$281,Trang_tính1!$A27,'Sỹ Số'!$F$2:$F$281,Trang_tính1!$O$1)</f>
        <v>94</v>
      </c>
      <c r="S27" s="209">
        <f>SUMIFS('Sỹ Số'!$C$2:$C$281,'Sỹ Số'!$D$2:$D$281,Trang_tính1!S$2,'Sỹ Số'!$B$2:$B$281,Trang_tính1!$A27,'Sỹ Số'!$F$2:$F$281,Trang_tính1!$O$1)</f>
        <v>90</v>
      </c>
    </row>
    <row r="28" spans="1:19" x14ac:dyDescent="0.25">
      <c r="A28" s="209" t="s">
        <v>765</v>
      </c>
      <c r="B28" s="209">
        <v>4.5</v>
      </c>
      <c r="C28" s="209">
        <f>SUMIFS('Sỹ Số'!$C$2:$C$281,'Sỹ Số'!$D$2:$D$281,Trang_tính1!C$2,'Sỹ Số'!$B$2:$B$281,Trang_tính1!$A28,'Sỹ Số'!$F$2:$F$281,Trang_tính1!$C$1)</f>
        <v>16</v>
      </c>
      <c r="D28" s="209">
        <f>SUMIFS('Sỹ Số'!$C$2:$C$281,'Sỹ Số'!$D$2:$D$281,Trang_tính1!D$2,'Sỹ Số'!$B$2:$B$281,Trang_tính1!$A28,'Sỹ Số'!$F$2:$F$281,Trang_tính1!$C$1)</f>
        <v>5</v>
      </c>
      <c r="E28" s="209">
        <f>SUMIFS('Sỹ Số'!$C$2:$C$281,'Sỹ Số'!$D$2:$D$281,Trang_tính1!E$2,'Sỹ Số'!$B$2:$B$281,Trang_tính1!$A28,'Sỹ Số'!$F$2:$F$281,Trang_tính1!$C$1)</f>
        <v>11</v>
      </c>
      <c r="F28" s="209">
        <f>SUMIFS('Sỹ Số'!$C$2:$C$281,'Sỹ Số'!$D$2:$D$281,Trang_tính1!F$2,'Sỹ Số'!$B$2:$B$281,Trang_tính1!$A28,'Sỹ Số'!$F$2:$F$281,Trang_tính1!$C$1)</f>
        <v>12</v>
      </c>
      <c r="G28" s="209">
        <f>SUMIFS('Sỹ Số'!$C$2:$C$281,'Sỹ Số'!$D$2:$D$281,Trang_tính1!G$2,'Sỹ Số'!$B$2:$B$281,Trang_tính1!$A28,'Sỹ Số'!$F$2:$F$281,Trang_tính1!$C$1)</f>
        <v>40</v>
      </c>
      <c r="H28" s="209">
        <f>SUMIFS('Sỹ Số'!$C$2:$C$281,'Sỹ Số'!$D$2:$D$281,Trang_tính1!H$2,'Sỹ Số'!$B$2:$B$281,Trang_tính1!$A28,'Sỹ Số'!$F$2:$F$281,Trang_tính1!$C$1)</f>
        <v>0</v>
      </c>
      <c r="I28" s="209">
        <f>SUMIFS('Sỹ Số'!$C$2:$C$281,'Sỹ Số'!$D$2:$D$281,Trang_tính1!I$2,'Sỹ Số'!$B$2:$B$281,Trang_tính1!$A28,'Sỹ Số'!$F$2:$F$281,Trang_tính1!$C$1)</f>
        <v>0</v>
      </c>
      <c r="J28" s="209">
        <f>SUMIFS('Sỹ Số'!$C$2:$C$281,'Sỹ Số'!$D$2:$D$281,Trang_tính1!J$2,'Sỹ Số'!$B$2:$B$281,Trang_tính1!$A28,'Sỹ Số'!$F$2:$F$281,Trang_tính1!$C$1)</f>
        <v>0</v>
      </c>
      <c r="K28" s="209">
        <f>SUMIFS('Sỹ Số'!$C$2:$C$281,'Sỹ Số'!$D$2:$D$281,Trang_tính1!K$2,'Sỹ Số'!$B$2:$B$281,Trang_tính1!$A28,'Sỹ Số'!$F$2:$F$281,Trang_tính1!$C$1)</f>
        <v>0</v>
      </c>
      <c r="L28" s="209">
        <f>SUMIFS('Sỹ Số'!$C$2:$C$281,'Sỹ Số'!$D$2:$D$281,Trang_tính1!L$2,'Sỹ Số'!$B$2:$B$281,Trang_tính1!$A28,'Sỹ Số'!$F$2:$F$281,Trang_tính1!$C$1)</f>
        <v>0</v>
      </c>
      <c r="M28" s="209">
        <f>SUMIFS('Sỹ Số'!$C$2:$C$281,'Sỹ Số'!$D$2:$D$281,Trang_tính1!M$2,'Sỹ Số'!$B$2:$B$281,Trang_tính1!$A28,'Sỹ Số'!$F$2:$F$281,Trang_tính1!$C$1)</f>
        <v>0</v>
      </c>
      <c r="N28" s="209">
        <f>SUMIFS('Sỹ Số'!$C$2:$C$281,'Sỹ Số'!$D$2:$D$281,Trang_tính1!N$2,'Sỹ Số'!$B$2:$B$281,Trang_tính1!$A28,'Sỹ Số'!$F$2:$F$281,Trang_tính1!$C$1)</f>
        <v>0</v>
      </c>
      <c r="O28" s="209">
        <f>SUMIFS('Sỹ Số'!$C$2:$C$281,'Sỹ Số'!$D$2:$D$281,Trang_tính1!O$2,'Sỹ Số'!$B$2:$B$281,Trang_tính1!$A28,'Sỹ Số'!$F$2:$F$281,Trang_tính1!$O$1)</f>
        <v>0</v>
      </c>
      <c r="P28" s="209">
        <f>SUMIFS('Sỹ Số'!$C$2:$C$281,'Sỹ Số'!$D$2:$D$281,Trang_tính1!P$2,'Sỹ Số'!$B$2:$B$281,Trang_tính1!$A28,'Sỹ Số'!$F$2:$F$281,Trang_tính1!$O$1)</f>
        <v>0</v>
      </c>
      <c r="Q28" s="209">
        <f>SUMIFS('Sỹ Số'!$C$2:$C$281,'Sỹ Số'!$D$2:$D$281,Trang_tính1!Q$2,'Sỹ Số'!$B$2:$B$281,Trang_tính1!$A28,'Sỹ Số'!$F$2:$F$281,Trang_tính1!$O$1)</f>
        <v>0</v>
      </c>
      <c r="R28" s="209">
        <f>SUMIFS('Sỹ Số'!$C$2:$C$281,'Sỹ Số'!$D$2:$D$281,Trang_tính1!R$2,'Sỹ Số'!$B$2:$B$281,Trang_tính1!$A28,'Sỹ Số'!$F$2:$F$281,Trang_tính1!$O$1)</f>
        <v>0</v>
      </c>
      <c r="S28" s="209">
        <f>SUMIFS('Sỹ Số'!$C$2:$C$281,'Sỹ Số'!$D$2:$D$281,Trang_tính1!S$2,'Sỹ Số'!$B$2:$B$281,Trang_tính1!$A28,'Sỹ Số'!$F$2:$F$281,Trang_tính1!$O$1)</f>
        <v>0</v>
      </c>
    </row>
    <row r="29" spans="1:19" x14ac:dyDescent="0.25">
      <c r="A29" s="209" t="s">
        <v>781</v>
      </c>
      <c r="B29" s="209">
        <v>4.5</v>
      </c>
      <c r="C29" s="209">
        <f>SUMIFS('Sỹ Số'!$C$2:$C$281,'Sỹ Số'!$D$2:$D$281,Trang_tính1!C$2,'Sỹ Số'!$B$2:$B$281,Trang_tính1!$A29,'Sỹ Số'!$F$2:$F$281,Trang_tính1!$C$1)</f>
        <v>0</v>
      </c>
      <c r="D29" s="209">
        <f>SUMIFS('Sỹ Số'!$C$2:$C$281,'Sỹ Số'!$D$2:$D$281,Trang_tính1!D$2,'Sỹ Số'!$B$2:$B$281,Trang_tính1!$A29,'Sỹ Số'!$F$2:$F$281,Trang_tính1!$C$1)</f>
        <v>0</v>
      </c>
      <c r="E29" s="209">
        <f>SUMIFS('Sỹ Số'!$C$2:$C$281,'Sỹ Số'!$D$2:$D$281,Trang_tính1!E$2,'Sỹ Số'!$B$2:$B$281,Trang_tính1!$A29,'Sỹ Số'!$F$2:$F$281,Trang_tính1!$C$1)</f>
        <v>0</v>
      </c>
      <c r="F29" s="209">
        <f>SUMIFS('Sỹ Số'!$C$2:$C$281,'Sỹ Số'!$D$2:$D$281,Trang_tính1!F$2,'Sỹ Số'!$B$2:$B$281,Trang_tính1!$A29,'Sỹ Số'!$F$2:$F$281,Trang_tính1!$C$1)</f>
        <v>0</v>
      </c>
      <c r="G29" s="209">
        <f>SUMIFS('Sỹ Số'!$C$2:$C$281,'Sỹ Số'!$D$2:$D$281,Trang_tính1!G$2,'Sỹ Số'!$B$2:$B$281,Trang_tính1!$A29,'Sỹ Số'!$F$2:$F$281,Trang_tính1!$C$1)</f>
        <v>0</v>
      </c>
      <c r="H29" s="209">
        <f>SUMIFS('Sỹ Số'!$C$2:$C$281,'Sỹ Số'!$D$2:$D$281,Trang_tính1!H$2,'Sỹ Số'!$B$2:$B$281,Trang_tính1!$A29,'Sỹ Số'!$F$2:$F$281,Trang_tính1!$C$1)</f>
        <v>33</v>
      </c>
      <c r="I29" s="209">
        <f>SUMIFS('Sỹ Số'!$C$2:$C$281,'Sỹ Số'!$D$2:$D$281,Trang_tính1!I$2,'Sỹ Số'!$B$2:$B$281,Trang_tính1!$A29,'Sỹ Số'!$F$2:$F$281,Trang_tính1!$C$1)</f>
        <v>7</v>
      </c>
      <c r="J29" s="209">
        <f>SUMIFS('Sỹ Số'!$C$2:$C$281,'Sỹ Số'!$D$2:$D$281,Trang_tính1!J$2,'Sỹ Số'!$B$2:$B$281,Trang_tính1!$A29,'Sỹ Số'!$F$2:$F$281,Trang_tính1!$C$1)</f>
        <v>17</v>
      </c>
      <c r="K29" s="209">
        <f>SUMIFS('Sỹ Số'!$C$2:$C$281,'Sỹ Số'!$D$2:$D$281,Trang_tính1!K$2,'Sỹ Số'!$B$2:$B$281,Trang_tính1!$A29,'Sỹ Số'!$F$2:$F$281,Trang_tính1!$C$1)</f>
        <v>7</v>
      </c>
      <c r="L29" s="209">
        <f>SUMIFS('Sỹ Số'!$C$2:$C$281,'Sỹ Số'!$D$2:$D$281,Trang_tính1!L$2,'Sỹ Số'!$B$2:$B$281,Trang_tính1!$A29,'Sỹ Số'!$F$2:$F$281,Trang_tính1!$C$1)</f>
        <v>30</v>
      </c>
      <c r="M29" s="209">
        <f>SUMIFS('Sỹ Số'!$C$2:$C$281,'Sỹ Số'!$D$2:$D$281,Trang_tính1!M$2,'Sỹ Số'!$B$2:$B$281,Trang_tính1!$A29,'Sỹ Số'!$F$2:$F$281,Trang_tính1!$C$1)</f>
        <v>0</v>
      </c>
      <c r="N29" s="209">
        <f>SUMIFS('Sỹ Số'!$C$2:$C$281,'Sỹ Số'!$D$2:$D$281,Trang_tính1!N$2,'Sỹ Số'!$B$2:$B$281,Trang_tính1!$A29,'Sỹ Số'!$F$2:$F$281,Trang_tính1!$C$1)</f>
        <v>0</v>
      </c>
      <c r="O29" s="209">
        <f>SUMIFS('Sỹ Số'!$C$2:$C$281,'Sỹ Số'!$D$2:$D$281,Trang_tính1!O$2,'Sỹ Số'!$B$2:$B$281,Trang_tính1!$A29,'Sỹ Số'!$F$2:$F$281,Trang_tính1!$O$1)</f>
        <v>0</v>
      </c>
      <c r="P29" s="209">
        <f>SUMIFS('Sỹ Số'!$C$2:$C$281,'Sỹ Số'!$D$2:$D$281,Trang_tính1!P$2,'Sỹ Số'!$B$2:$B$281,Trang_tính1!$A29,'Sỹ Số'!$F$2:$F$281,Trang_tính1!$O$1)</f>
        <v>0</v>
      </c>
      <c r="Q29" s="209">
        <f>SUMIFS('Sỹ Số'!$C$2:$C$281,'Sỹ Số'!$D$2:$D$281,Trang_tính1!Q$2,'Sỹ Số'!$B$2:$B$281,Trang_tính1!$A29,'Sỹ Số'!$F$2:$F$281,Trang_tính1!$O$1)</f>
        <v>0</v>
      </c>
      <c r="R29" s="209">
        <f>SUMIFS('Sỹ Số'!$C$2:$C$281,'Sỹ Số'!$D$2:$D$281,Trang_tính1!R$2,'Sỹ Số'!$B$2:$B$281,Trang_tính1!$A29,'Sỹ Số'!$F$2:$F$281,Trang_tính1!$O$1)</f>
        <v>0</v>
      </c>
      <c r="S29" s="209">
        <f>SUMIFS('Sỹ Số'!$C$2:$C$281,'Sỹ Số'!$D$2:$D$281,Trang_tính1!S$2,'Sỹ Số'!$B$2:$B$281,Trang_tính1!$A29,'Sỹ Số'!$F$2:$F$281,Trang_tính1!$O$1)</f>
        <v>0</v>
      </c>
    </row>
    <row r="30" spans="1:19" x14ac:dyDescent="0.25">
      <c r="A30" s="209" t="s">
        <v>780</v>
      </c>
      <c r="B30" s="209">
        <v>4.5</v>
      </c>
      <c r="C30" s="209">
        <f>SUMIFS('Sỹ Số'!$C$2:$C$281,'Sỹ Số'!$D$2:$D$281,Trang_tính1!C$2,'Sỹ Số'!$B$2:$B$281,Trang_tính1!$A30,'Sỹ Số'!$F$2:$F$281,Trang_tính1!$C$1)</f>
        <v>0</v>
      </c>
      <c r="D30" s="209">
        <f>SUMIFS('Sỹ Số'!$C$2:$C$281,'Sỹ Số'!$D$2:$D$281,Trang_tính1!D$2,'Sỹ Số'!$B$2:$B$281,Trang_tính1!$A30,'Sỹ Số'!$F$2:$F$281,Trang_tính1!$C$1)</f>
        <v>0</v>
      </c>
      <c r="E30" s="209">
        <f>SUMIFS('Sỹ Số'!$C$2:$C$281,'Sỹ Số'!$D$2:$D$281,Trang_tính1!E$2,'Sỹ Số'!$B$2:$B$281,Trang_tính1!$A30,'Sỹ Số'!$F$2:$F$281,Trang_tính1!$C$1)</f>
        <v>0</v>
      </c>
      <c r="F30" s="209">
        <f>SUMIFS('Sỹ Số'!$C$2:$C$281,'Sỹ Số'!$D$2:$D$281,Trang_tính1!F$2,'Sỹ Số'!$B$2:$B$281,Trang_tính1!$A30,'Sỹ Số'!$F$2:$F$281,Trang_tính1!$C$1)</f>
        <v>0</v>
      </c>
      <c r="G30" s="209">
        <f>SUMIFS('Sỹ Số'!$C$2:$C$281,'Sỹ Số'!$D$2:$D$281,Trang_tính1!G$2,'Sỹ Số'!$B$2:$B$281,Trang_tính1!$A30,'Sỹ Số'!$F$2:$F$281,Trang_tính1!$C$1)</f>
        <v>0</v>
      </c>
      <c r="H30" s="209">
        <f>SUMIFS('Sỹ Số'!$C$2:$C$281,'Sỹ Số'!$D$2:$D$281,Trang_tính1!H$2,'Sỹ Số'!$B$2:$B$281,Trang_tính1!$A30,'Sỹ Số'!$F$2:$F$281,Trang_tính1!$C$1)</f>
        <v>32</v>
      </c>
      <c r="I30" s="209">
        <f>SUMIFS('Sỹ Số'!$C$2:$C$281,'Sỹ Số'!$D$2:$D$281,Trang_tính1!I$2,'Sỹ Số'!$B$2:$B$281,Trang_tính1!$A30,'Sỹ Số'!$F$2:$F$281,Trang_tính1!$C$1)</f>
        <v>11</v>
      </c>
      <c r="J30" s="209">
        <f>SUMIFS('Sỹ Số'!$C$2:$C$281,'Sỹ Số'!$D$2:$D$281,Trang_tính1!J$2,'Sỹ Số'!$B$2:$B$281,Trang_tính1!$A30,'Sỹ Số'!$F$2:$F$281,Trang_tính1!$C$1)</f>
        <v>14</v>
      </c>
      <c r="K30" s="209">
        <f>SUMIFS('Sỹ Số'!$C$2:$C$281,'Sỹ Số'!$D$2:$D$281,Trang_tính1!K$2,'Sỹ Số'!$B$2:$B$281,Trang_tính1!$A30,'Sỹ Số'!$F$2:$F$281,Trang_tính1!$C$1)</f>
        <v>7</v>
      </c>
      <c r="L30" s="209">
        <f>SUMIFS('Sỹ Số'!$C$2:$C$281,'Sỹ Số'!$D$2:$D$281,Trang_tính1!L$2,'Sỹ Số'!$B$2:$B$281,Trang_tính1!$A30,'Sỹ Số'!$F$2:$F$281,Trang_tính1!$C$1)</f>
        <v>30</v>
      </c>
      <c r="M30" s="209">
        <f>SUMIFS('Sỹ Số'!$C$2:$C$281,'Sỹ Số'!$D$2:$D$281,Trang_tính1!M$2,'Sỹ Số'!$B$2:$B$281,Trang_tính1!$A30,'Sỹ Số'!$F$2:$F$281,Trang_tính1!$C$1)</f>
        <v>0</v>
      </c>
      <c r="N30" s="209">
        <f>SUMIFS('Sỹ Số'!$C$2:$C$281,'Sỹ Số'!$D$2:$D$281,Trang_tính1!N$2,'Sỹ Số'!$B$2:$B$281,Trang_tính1!$A30,'Sỹ Số'!$F$2:$F$281,Trang_tính1!$C$1)</f>
        <v>0</v>
      </c>
      <c r="O30" s="209">
        <f>SUMIFS('Sỹ Số'!$C$2:$C$281,'Sỹ Số'!$D$2:$D$281,Trang_tính1!O$2,'Sỹ Số'!$B$2:$B$281,Trang_tính1!$A30,'Sỹ Số'!$F$2:$F$281,Trang_tính1!$O$1)</f>
        <v>0</v>
      </c>
      <c r="P30" s="209">
        <f>SUMIFS('Sỹ Số'!$C$2:$C$281,'Sỹ Số'!$D$2:$D$281,Trang_tính1!P$2,'Sỹ Số'!$B$2:$B$281,Trang_tính1!$A30,'Sỹ Số'!$F$2:$F$281,Trang_tính1!$O$1)</f>
        <v>0</v>
      </c>
      <c r="Q30" s="209">
        <f>SUMIFS('Sỹ Số'!$C$2:$C$281,'Sỹ Số'!$D$2:$D$281,Trang_tính1!Q$2,'Sỹ Số'!$B$2:$B$281,Trang_tính1!$A30,'Sỹ Số'!$F$2:$F$281,Trang_tính1!$O$1)</f>
        <v>0</v>
      </c>
      <c r="R30" s="209">
        <f>SUMIFS('Sỹ Số'!$C$2:$C$281,'Sỹ Số'!$D$2:$D$281,Trang_tính1!R$2,'Sỹ Số'!$B$2:$B$281,Trang_tính1!$A30,'Sỹ Số'!$F$2:$F$281,Trang_tính1!$O$1)</f>
        <v>0</v>
      </c>
      <c r="S30" s="209">
        <f>SUMIFS('Sỹ Số'!$C$2:$C$281,'Sỹ Số'!$D$2:$D$281,Trang_tính1!S$2,'Sỹ Số'!$B$2:$B$281,Trang_tính1!$A30,'Sỹ Số'!$F$2:$F$281,Trang_tính1!$O$1)</f>
        <v>0</v>
      </c>
    </row>
  </sheetData>
  <mergeCells count="4">
    <mergeCell ref="O1:S1"/>
    <mergeCell ref="C1:N1"/>
    <mergeCell ref="A1:A2"/>
    <mergeCell ref="B1:B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X180"/>
  <sheetViews>
    <sheetView zoomScaleNormal="100" workbookViewId="0">
      <pane xSplit="4" ySplit="6" topLeftCell="Z28" activePane="bottomRight" state="frozen"/>
      <selection pane="topRight" activeCell="E1" sqref="E1"/>
      <selection pane="bottomLeft" activeCell="A7" sqref="A7"/>
      <selection pane="bottomRight" activeCell="C33" sqref="C33"/>
    </sheetView>
  </sheetViews>
  <sheetFormatPr defaultRowHeight="15" x14ac:dyDescent="0.25"/>
  <cols>
    <col min="1" max="1" width="14" customWidth="1"/>
    <col min="2" max="2" width="7.140625" customWidth="1"/>
    <col min="3" max="3" width="31.5703125" style="3" customWidth="1"/>
    <col min="4" max="4" width="9.140625" style="6"/>
    <col min="5" max="11" width="5.85546875" style="6" bestFit="1" customWidth="1"/>
    <col min="12" max="12" width="6.28515625" style="6" bestFit="1" customWidth="1"/>
    <col min="13" max="14" width="6.7109375" style="6" customWidth="1"/>
    <col min="15" max="15" width="7.7109375" style="6" customWidth="1"/>
    <col min="16" max="16" width="6.7109375" style="6" customWidth="1"/>
    <col min="17" max="17" width="9.28515625" style="6" customWidth="1"/>
    <col min="18" max="18" width="6.7109375" style="6" customWidth="1"/>
    <col min="19" max="19" width="8.140625" style="6" customWidth="1"/>
    <col min="20" max="35" width="6.7109375" style="6" customWidth="1"/>
    <col min="36" max="37" width="7.5703125" style="28" customWidth="1"/>
    <col min="38" max="38" width="6.7109375" style="6" customWidth="1"/>
    <col min="39" max="39" width="7.85546875" style="6" customWidth="1"/>
    <col min="40" max="41" width="6.7109375" style="6" customWidth="1"/>
    <col min="42" max="42" width="7.7109375" style="6" customWidth="1"/>
    <col min="43" max="58" width="6.7109375" style="6" customWidth="1"/>
    <col min="59" max="59" width="6.28515625" style="6" bestFit="1" customWidth="1"/>
    <col min="60" max="60" width="5.85546875" style="6" bestFit="1" customWidth="1"/>
    <col min="61" max="61" width="6.140625" style="6" bestFit="1" customWidth="1"/>
    <col min="62" max="65" width="5.85546875" style="6" bestFit="1" customWidth="1"/>
  </cols>
  <sheetData>
    <row r="1" spans="1:76" ht="43.5" customHeight="1" x14ac:dyDescent="0.25">
      <c r="A1" s="375" t="s">
        <v>345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  <c r="Q1" s="375"/>
      <c r="R1" s="375"/>
      <c r="S1" s="375"/>
      <c r="T1" s="375"/>
      <c r="U1" s="375"/>
      <c r="V1" s="375"/>
      <c r="W1" s="376" t="s">
        <v>722</v>
      </c>
      <c r="X1" s="377"/>
      <c r="Y1" s="377"/>
      <c r="Z1" s="377"/>
      <c r="AA1" s="377"/>
      <c r="AB1" s="377"/>
      <c r="AC1" s="377"/>
      <c r="AD1" s="377"/>
      <c r="AE1" s="377"/>
      <c r="AF1" s="377"/>
      <c r="AG1" s="377"/>
      <c r="AH1" s="377"/>
      <c r="AI1" s="377"/>
      <c r="AJ1" s="377"/>
      <c r="AK1" s="377"/>
      <c r="AL1" s="377"/>
      <c r="AM1" s="377"/>
      <c r="AN1" s="377"/>
      <c r="AO1" s="377"/>
      <c r="AP1" s="377"/>
      <c r="AQ1" s="377"/>
      <c r="AR1" s="377"/>
      <c r="AS1" s="377"/>
      <c r="AT1" s="377"/>
      <c r="AU1" s="377"/>
      <c r="AV1" s="377"/>
      <c r="AW1" s="377"/>
      <c r="AX1" s="377"/>
      <c r="AY1" s="377"/>
      <c r="AZ1" s="377"/>
      <c r="BA1" s="377"/>
      <c r="BB1" s="377"/>
      <c r="BC1" s="377"/>
      <c r="BD1" s="377"/>
      <c r="BE1" s="377"/>
      <c r="BF1" s="377"/>
      <c r="BG1" s="377"/>
      <c r="BH1" s="377"/>
      <c r="BI1" s="377"/>
      <c r="BJ1" s="377"/>
      <c r="BK1" s="377"/>
      <c r="BL1" s="377"/>
      <c r="BM1" s="377"/>
    </row>
    <row r="2" spans="1:76" ht="43.5" customHeight="1" x14ac:dyDescent="0.25">
      <c r="A2" s="378" t="s">
        <v>715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W2" s="377"/>
      <c r="X2" s="377"/>
      <c r="Y2" s="377"/>
      <c r="Z2" s="377"/>
      <c r="AA2" s="377"/>
      <c r="AB2" s="377"/>
      <c r="AC2" s="377"/>
      <c r="AD2" s="377"/>
      <c r="AE2" s="377"/>
      <c r="AF2" s="377"/>
      <c r="AG2" s="377"/>
      <c r="AH2" s="377"/>
      <c r="AI2" s="377"/>
      <c r="AJ2" s="377"/>
      <c r="AK2" s="377"/>
      <c r="AL2" s="377"/>
      <c r="AM2" s="377"/>
      <c r="AN2" s="377"/>
      <c r="AO2" s="377"/>
      <c r="AP2" s="377"/>
      <c r="AQ2" s="377"/>
      <c r="AR2" s="377"/>
      <c r="AS2" s="377"/>
      <c r="AT2" s="377"/>
      <c r="AU2" s="377"/>
      <c r="AV2" s="377"/>
      <c r="AW2" s="377"/>
      <c r="AX2" s="377"/>
      <c r="AY2" s="377"/>
      <c r="AZ2" s="377"/>
      <c r="BA2" s="377"/>
      <c r="BB2" s="377"/>
      <c r="BC2" s="377"/>
      <c r="BD2" s="377"/>
      <c r="BE2" s="377"/>
      <c r="BF2" s="377"/>
      <c r="BG2" s="377"/>
      <c r="BH2" s="377"/>
      <c r="BI2" s="377"/>
      <c r="BJ2" s="377"/>
      <c r="BK2" s="377"/>
      <c r="BL2" s="377"/>
      <c r="BM2" s="377"/>
    </row>
    <row r="3" spans="1:76" ht="15.75" thickBot="1" x14ac:dyDescent="0.3"/>
    <row r="4" spans="1:76" s="1" customFormat="1" ht="15.75" thickTop="1" x14ac:dyDescent="0.25">
      <c r="A4" s="379" t="s">
        <v>3</v>
      </c>
      <c r="B4" s="380"/>
      <c r="C4" s="380"/>
      <c r="D4" s="380"/>
      <c r="E4" s="13"/>
      <c r="F4" s="13"/>
      <c r="G4" s="13">
        <v>-6</v>
      </c>
      <c r="H4" s="13">
        <v>-5</v>
      </c>
      <c r="I4" s="13">
        <v>-4</v>
      </c>
      <c r="J4" s="13">
        <v>-3</v>
      </c>
      <c r="K4" s="13">
        <v>-2</v>
      </c>
      <c r="L4" s="13">
        <v>-1</v>
      </c>
      <c r="M4" s="15">
        <v>0</v>
      </c>
      <c r="N4" s="14">
        <v>1</v>
      </c>
      <c r="O4" s="14">
        <v>2</v>
      </c>
      <c r="P4" s="14">
        <v>3</v>
      </c>
      <c r="Q4" s="14">
        <v>4</v>
      </c>
      <c r="R4" s="14">
        <v>5</v>
      </c>
      <c r="S4" s="14">
        <v>6</v>
      </c>
      <c r="T4" s="14">
        <v>7</v>
      </c>
      <c r="U4" s="14">
        <v>8</v>
      </c>
      <c r="V4" s="14">
        <v>9</v>
      </c>
      <c r="W4" s="14">
        <v>10</v>
      </c>
      <c r="X4" s="15">
        <v>11</v>
      </c>
      <c r="Y4" s="14">
        <v>12</v>
      </c>
      <c r="Z4" s="14">
        <v>13</v>
      </c>
      <c r="AA4" s="14">
        <v>14</v>
      </c>
      <c r="AB4" s="14">
        <v>15</v>
      </c>
      <c r="AC4" s="14">
        <v>16</v>
      </c>
      <c r="AD4" s="15">
        <v>17</v>
      </c>
      <c r="AE4" s="14">
        <v>18</v>
      </c>
      <c r="AF4" s="14">
        <v>19</v>
      </c>
      <c r="AG4" s="14">
        <v>20</v>
      </c>
      <c r="AH4" s="14">
        <v>21</v>
      </c>
      <c r="AI4" s="14">
        <v>22</v>
      </c>
      <c r="AJ4" s="29">
        <v>23</v>
      </c>
      <c r="AK4" s="29">
        <v>24</v>
      </c>
      <c r="AL4" s="14">
        <v>25</v>
      </c>
      <c r="AM4" s="14">
        <v>26</v>
      </c>
      <c r="AN4" s="14">
        <v>27</v>
      </c>
      <c r="AO4" s="14">
        <v>28</v>
      </c>
      <c r="AP4" s="14">
        <v>29</v>
      </c>
      <c r="AQ4" s="14">
        <v>30</v>
      </c>
      <c r="AR4" s="14">
        <v>31</v>
      </c>
      <c r="AS4" s="14">
        <v>32</v>
      </c>
      <c r="AT4" s="15">
        <v>33</v>
      </c>
      <c r="AU4" s="15">
        <v>34</v>
      </c>
      <c r="AV4" s="15">
        <v>35</v>
      </c>
      <c r="AW4" s="14">
        <v>36</v>
      </c>
      <c r="AX4" s="14">
        <v>37</v>
      </c>
      <c r="AY4" s="14">
        <v>38</v>
      </c>
      <c r="AZ4" s="14">
        <v>39</v>
      </c>
      <c r="BA4" s="14">
        <v>40</v>
      </c>
      <c r="BB4" s="14">
        <v>41</v>
      </c>
      <c r="BC4" s="14">
        <v>42</v>
      </c>
      <c r="BD4" s="14">
        <v>43</v>
      </c>
      <c r="BE4" s="14">
        <v>44</v>
      </c>
      <c r="BF4" s="14">
        <v>45</v>
      </c>
      <c r="BG4" s="14">
        <v>46</v>
      </c>
      <c r="BH4" s="14">
        <v>47</v>
      </c>
      <c r="BI4" s="14">
        <v>48</v>
      </c>
      <c r="BJ4" s="14">
        <v>49</v>
      </c>
      <c r="BK4" s="14">
        <v>50</v>
      </c>
      <c r="BL4" s="14">
        <v>51</v>
      </c>
      <c r="BM4" s="16">
        <v>52</v>
      </c>
    </row>
    <row r="5" spans="1:76" s="5" customFormat="1" x14ac:dyDescent="0.25">
      <c r="A5" s="381" t="s">
        <v>1</v>
      </c>
      <c r="B5" s="383" t="s">
        <v>0</v>
      </c>
      <c r="C5" s="383" t="s">
        <v>4</v>
      </c>
      <c r="D5" s="385" t="s">
        <v>2</v>
      </c>
      <c r="E5" s="11">
        <f t="shared" ref="E5:I5" si="0">F5-7</f>
        <v>44032</v>
      </c>
      <c r="F5" s="11">
        <f>I5-7</f>
        <v>44039</v>
      </c>
      <c r="G5" s="11">
        <f t="shared" ref="G5:H5" si="1">H5-7</f>
        <v>44032</v>
      </c>
      <c r="H5" s="11">
        <f t="shared" si="1"/>
        <v>44039</v>
      </c>
      <c r="I5" s="11">
        <f t="shared" si="0"/>
        <v>44046</v>
      </c>
      <c r="J5" s="11">
        <f t="shared" ref="J5:K5" si="2">K5-7</f>
        <v>44053</v>
      </c>
      <c r="K5" s="11">
        <f t="shared" si="2"/>
        <v>44060</v>
      </c>
      <c r="L5" s="11">
        <f>M5-7</f>
        <v>44067</v>
      </c>
      <c r="M5" s="11">
        <v>44074</v>
      </c>
      <c r="N5" s="11">
        <f>M5+7</f>
        <v>44081</v>
      </c>
      <c r="O5" s="11">
        <f t="shared" ref="O5:BM5" si="3">N5+7</f>
        <v>44088</v>
      </c>
      <c r="P5" s="11">
        <f t="shared" si="3"/>
        <v>44095</v>
      </c>
      <c r="Q5" s="11">
        <f t="shared" si="3"/>
        <v>44102</v>
      </c>
      <c r="R5" s="11">
        <f t="shared" si="3"/>
        <v>44109</v>
      </c>
      <c r="S5" s="11">
        <f t="shared" si="3"/>
        <v>44116</v>
      </c>
      <c r="T5" s="11">
        <f t="shared" si="3"/>
        <v>44123</v>
      </c>
      <c r="U5" s="11">
        <f t="shared" si="3"/>
        <v>44130</v>
      </c>
      <c r="V5" s="11">
        <f t="shared" si="3"/>
        <v>44137</v>
      </c>
      <c r="W5" s="11">
        <f t="shared" si="3"/>
        <v>44144</v>
      </c>
      <c r="X5" s="11">
        <f t="shared" si="3"/>
        <v>44151</v>
      </c>
      <c r="Y5" s="11">
        <f t="shared" si="3"/>
        <v>44158</v>
      </c>
      <c r="Z5" s="11">
        <f t="shared" si="3"/>
        <v>44165</v>
      </c>
      <c r="AA5" s="11">
        <f t="shared" si="3"/>
        <v>44172</v>
      </c>
      <c r="AB5" s="11">
        <f t="shared" si="3"/>
        <v>44179</v>
      </c>
      <c r="AC5" s="11">
        <f t="shared" si="3"/>
        <v>44186</v>
      </c>
      <c r="AD5" s="11">
        <f t="shared" si="3"/>
        <v>44193</v>
      </c>
      <c r="AE5" s="11">
        <f t="shared" si="3"/>
        <v>44200</v>
      </c>
      <c r="AF5" s="11">
        <f t="shared" si="3"/>
        <v>44207</v>
      </c>
      <c r="AG5" s="11">
        <f t="shared" si="3"/>
        <v>44214</v>
      </c>
      <c r="AH5" s="11">
        <f t="shared" si="3"/>
        <v>44221</v>
      </c>
      <c r="AI5" s="11">
        <f t="shared" si="3"/>
        <v>44228</v>
      </c>
      <c r="AJ5" s="30">
        <f t="shared" si="3"/>
        <v>44235</v>
      </c>
      <c r="AK5" s="30">
        <f t="shared" si="3"/>
        <v>44242</v>
      </c>
      <c r="AL5" s="11">
        <f t="shared" si="3"/>
        <v>44249</v>
      </c>
      <c r="AM5" s="11">
        <f t="shared" si="3"/>
        <v>44256</v>
      </c>
      <c r="AN5" s="11">
        <f t="shared" si="3"/>
        <v>44263</v>
      </c>
      <c r="AO5" s="11">
        <f t="shared" si="3"/>
        <v>44270</v>
      </c>
      <c r="AP5" s="11">
        <f t="shared" si="3"/>
        <v>44277</v>
      </c>
      <c r="AQ5" s="11">
        <f t="shared" si="3"/>
        <v>44284</v>
      </c>
      <c r="AR5" s="11">
        <f t="shared" si="3"/>
        <v>44291</v>
      </c>
      <c r="AS5" s="11">
        <f t="shared" si="3"/>
        <v>44298</v>
      </c>
      <c r="AT5" s="11">
        <f t="shared" si="3"/>
        <v>44305</v>
      </c>
      <c r="AU5" s="11">
        <f t="shared" si="3"/>
        <v>44312</v>
      </c>
      <c r="AV5" s="11">
        <f t="shared" si="3"/>
        <v>44319</v>
      </c>
      <c r="AW5" s="11">
        <f t="shared" si="3"/>
        <v>44326</v>
      </c>
      <c r="AX5" s="11">
        <f t="shared" si="3"/>
        <v>44333</v>
      </c>
      <c r="AY5" s="11">
        <f t="shared" si="3"/>
        <v>44340</v>
      </c>
      <c r="AZ5" s="11">
        <f t="shared" si="3"/>
        <v>44347</v>
      </c>
      <c r="BA5" s="11">
        <f t="shared" si="3"/>
        <v>44354</v>
      </c>
      <c r="BB5" s="11">
        <f t="shared" si="3"/>
        <v>44361</v>
      </c>
      <c r="BC5" s="11">
        <f t="shared" si="3"/>
        <v>44368</v>
      </c>
      <c r="BD5" s="11">
        <f t="shared" si="3"/>
        <v>44375</v>
      </c>
      <c r="BE5" s="11">
        <f t="shared" si="3"/>
        <v>44382</v>
      </c>
      <c r="BF5" s="11">
        <f t="shared" si="3"/>
        <v>44389</v>
      </c>
      <c r="BG5" s="11">
        <f t="shared" si="3"/>
        <v>44396</v>
      </c>
      <c r="BH5" s="11">
        <f t="shared" si="3"/>
        <v>44403</v>
      </c>
      <c r="BI5" s="11">
        <f t="shared" si="3"/>
        <v>44410</v>
      </c>
      <c r="BJ5" s="11">
        <f t="shared" si="3"/>
        <v>44417</v>
      </c>
      <c r="BK5" s="11">
        <f t="shared" si="3"/>
        <v>44424</v>
      </c>
      <c r="BL5" s="11">
        <f t="shared" si="3"/>
        <v>44431</v>
      </c>
      <c r="BM5" s="17">
        <f t="shared" si="3"/>
        <v>44438</v>
      </c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</row>
    <row r="6" spans="1:76" s="8" customFormat="1" ht="15.75" thickBot="1" x14ac:dyDescent="0.3">
      <c r="A6" s="382"/>
      <c r="B6" s="384"/>
      <c r="C6" s="384"/>
      <c r="D6" s="386"/>
      <c r="E6" s="12">
        <f t="shared" ref="E6" si="4">E5+6</f>
        <v>44038</v>
      </c>
      <c r="F6" s="12">
        <f t="shared" ref="F6" si="5">F5+6</f>
        <v>44045</v>
      </c>
      <c r="G6" s="12">
        <f t="shared" ref="G6" si="6">G5+6</f>
        <v>44038</v>
      </c>
      <c r="H6" s="12">
        <f t="shared" ref="H6" si="7">H5+6</f>
        <v>44045</v>
      </c>
      <c r="I6" s="12">
        <f t="shared" ref="I6" si="8">I5+6</f>
        <v>44052</v>
      </c>
      <c r="J6" s="12">
        <f t="shared" ref="J6:L6" si="9">J5+6</f>
        <v>44059</v>
      </c>
      <c r="K6" s="12">
        <f t="shared" si="9"/>
        <v>44066</v>
      </c>
      <c r="L6" s="12">
        <f t="shared" si="9"/>
        <v>44073</v>
      </c>
      <c r="M6" s="12">
        <f>M5+6</f>
        <v>44080</v>
      </c>
      <c r="N6" s="12">
        <f t="shared" ref="N6:BM6" si="10">N5+6</f>
        <v>44087</v>
      </c>
      <c r="O6" s="12">
        <f t="shared" si="10"/>
        <v>44094</v>
      </c>
      <c r="P6" s="12">
        <f t="shared" si="10"/>
        <v>44101</v>
      </c>
      <c r="Q6" s="12">
        <f t="shared" si="10"/>
        <v>44108</v>
      </c>
      <c r="R6" s="12">
        <f t="shared" si="10"/>
        <v>44115</v>
      </c>
      <c r="S6" s="12">
        <f t="shared" si="10"/>
        <v>44122</v>
      </c>
      <c r="T6" s="12">
        <f t="shared" si="10"/>
        <v>44129</v>
      </c>
      <c r="U6" s="12">
        <f t="shared" si="10"/>
        <v>44136</v>
      </c>
      <c r="V6" s="12">
        <f t="shared" si="10"/>
        <v>44143</v>
      </c>
      <c r="W6" s="12">
        <f t="shared" si="10"/>
        <v>44150</v>
      </c>
      <c r="X6" s="12">
        <f t="shared" si="10"/>
        <v>44157</v>
      </c>
      <c r="Y6" s="12">
        <f t="shared" si="10"/>
        <v>44164</v>
      </c>
      <c r="Z6" s="12">
        <f t="shared" si="10"/>
        <v>44171</v>
      </c>
      <c r="AA6" s="12">
        <f t="shared" si="10"/>
        <v>44178</v>
      </c>
      <c r="AB6" s="12">
        <f t="shared" si="10"/>
        <v>44185</v>
      </c>
      <c r="AC6" s="12">
        <f t="shared" si="10"/>
        <v>44192</v>
      </c>
      <c r="AD6" s="12">
        <f t="shared" si="10"/>
        <v>44199</v>
      </c>
      <c r="AE6" s="12">
        <f t="shared" si="10"/>
        <v>44206</v>
      </c>
      <c r="AF6" s="12">
        <f t="shared" si="10"/>
        <v>44213</v>
      </c>
      <c r="AG6" s="12">
        <f t="shared" si="10"/>
        <v>44220</v>
      </c>
      <c r="AH6" s="12">
        <f t="shared" si="10"/>
        <v>44227</v>
      </c>
      <c r="AI6" s="12">
        <f t="shared" si="10"/>
        <v>44234</v>
      </c>
      <c r="AJ6" s="31">
        <f t="shared" si="10"/>
        <v>44241</v>
      </c>
      <c r="AK6" s="31">
        <f t="shared" si="10"/>
        <v>44248</v>
      </c>
      <c r="AL6" s="12">
        <f t="shared" si="10"/>
        <v>44255</v>
      </c>
      <c r="AM6" s="12">
        <f t="shared" si="10"/>
        <v>44262</v>
      </c>
      <c r="AN6" s="12">
        <f t="shared" si="10"/>
        <v>44269</v>
      </c>
      <c r="AO6" s="12">
        <f t="shared" si="10"/>
        <v>44276</v>
      </c>
      <c r="AP6" s="12">
        <f t="shared" si="10"/>
        <v>44283</v>
      </c>
      <c r="AQ6" s="12">
        <f t="shared" si="10"/>
        <v>44290</v>
      </c>
      <c r="AR6" s="12">
        <f t="shared" si="10"/>
        <v>44297</v>
      </c>
      <c r="AS6" s="12">
        <f t="shared" si="10"/>
        <v>44304</v>
      </c>
      <c r="AT6" s="12">
        <f t="shared" si="10"/>
        <v>44311</v>
      </c>
      <c r="AU6" s="12">
        <f t="shared" si="10"/>
        <v>44318</v>
      </c>
      <c r="AV6" s="12">
        <f t="shared" si="10"/>
        <v>44325</v>
      </c>
      <c r="AW6" s="12">
        <f t="shared" si="10"/>
        <v>44332</v>
      </c>
      <c r="AX6" s="12">
        <f t="shared" si="10"/>
        <v>44339</v>
      </c>
      <c r="AY6" s="12">
        <f t="shared" si="10"/>
        <v>44346</v>
      </c>
      <c r="AZ6" s="12">
        <f t="shared" si="10"/>
        <v>44353</v>
      </c>
      <c r="BA6" s="12">
        <f t="shared" si="10"/>
        <v>44360</v>
      </c>
      <c r="BB6" s="12">
        <f t="shared" si="10"/>
        <v>44367</v>
      </c>
      <c r="BC6" s="12">
        <f t="shared" si="10"/>
        <v>44374</v>
      </c>
      <c r="BD6" s="12">
        <f t="shared" si="10"/>
        <v>44381</v>
      </c>
      <c r="BE6" s="12">
        <f t="shared" si="10"/>
        <v>44388</v>
      </c>
      <c r="BF6" s="12">
        <f t="shared" si="10"/>
        <v>44395</v>
      </c>
      <c r="BG6" s="12">
        <f t="shared" si="10"/>
        <v>44402</v>
      </c>
      <c r="BH6" s="12">
        <f t="shared" si="10"/>
        <v>44409</v>
      </c>
      <c r="BI6" s="12">
        <f t="shared" si="10"/>
        <v>44416</v>
      </c>
      <c r="BJ6" s="12">
        <f t="shared" si="10"/>
        <v>44423</v>
      </c>
      <c r="BK6" s="12">
        <f t="shared" si="10"/>
        <v>44430</v>
      </c>
      <c r="BL6" s="12">
        <f t="shared" si="10"/>
        <v>44437</v>
      </c>
      <c r="BM6" s="18">
        <f t="shared" si="10"/>
        <v>44444</v>
      </c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</row>
    <row r="7" spans="1:76" s="6" customFormat="1" ht="25.5" customHeight="1" x14ac:dyDescent="0.25">
      <c r="A7" s="387" t="s">
        <v>8</v>
      </c>
      <c r="B7" s="167">
        <v>1</v>
      </c>
      <c r="C7" s="34" t="s">
        <v>5</v>
      </c>
      <c r="D7" s="167">
        <v>30</v>
      </c>
      <c r="E7" s="167"/>
      <c r="F7" s="167"/>
      <c r="G7" s="167"/>
      <c r="H7" s="167"/>
      <c r="I7" s="167"/>
      <c r="J7" s="167"/>
      <c r="K7" s="167"/>
      <c r="L7" s="167"/>
      <c r="M7" s="94" t="s">
        <v>57</v>
      </c>
      <c r="N7" s="94" t="s">
        <v>57</v>
      </c>
      <c r="O7" s="94" t="s">
        <v>57</v>
      </c>
      <c r="P7" s="94" t="s">
        <v>57</v>
      </c>
      <c r="Q7" s="94" t="s">
        <v>57</v>
      </c>
      <c r="R7" s="94" t="s">
        <v>57</v>
      </c>
      <c r="S7" s="94" t="s">
        <v>57</v>
      </c>
      <c r="T7" s="94" t="s">
        <v>57</v>
      </c>
      <c r="U7" s="94" t="s">
        <v>57</v>
      </c>
      <c r="V7" s="94" t="s">
        <v>57</v>
      </c>
      <c r="W7" s="94" t="s">
        <v>57</v>
      </c>
      <c r="X7" s="94" t="s">
        <v>57</v>
      </c>
      <c r="Y7" s="94" t="s">
        <v>57</v>
      </c>
      <c r="Z7" s="94" t="s">
        <v>57</v>
      </c>
      <c r="AA7" s="94" t="s">
        <v>57</v>
      </c>
      <c r="AB7" s="94" t="s">
        <v>57</v>
      </c>
      <c r="AC7" s="94" t="s">
        <v>57</v>
      </c>
      <c r="AD7" s="94" t="s">
        <v>57</v>
      </c>
      <c r="AE7" s="94" t="s">
        <v>57</v>
      </c>
      <c r="AF7" s="94" t="s">
        <v>57</v>
      </c>
      <c r="AG7" s="94" t="s">
        <v>57</v>
      </c>
      <c r="AH7" s="94" t="s">
        <v>57</v>
      </c>
      <c r="AI7" s="191" t="s">
        <v>57</v>
      </c>
      <c r="AJ7" s="390" t="s">
        <v>717</v>
      </c>
      <c r="AK7" s="391"/>
      <c r="AL7" s="190" t="s">
        <v>57</v>
      </c>
      <c r="AM7" s="94" t="s">
        <v>57</v>
      </c>
      <c r="AN7" s="94" t="s">
        <v>57</v>
      </c>
      <c r="AO7" s="94" t="s">
        <v>57</v>
      </c>
      <c r="AP7" s="94" t="s">
        <v>57</v>
      </c>
      <c r="AQ7" s="94" t="s">
        <v>57</v>
      </c>
      <c r="AR7" s="94" t="s">
        <v>57</v>
      </c>
      <c r="AS7" s="94" t="s">
        <v>57</v>
      </c>
      <c r="AT7" s="94" t="s">
        <v>57</v>
      </c>
      <c r="AU7" s="94" t="s">
        <v>57</v>
      </c>
      <c r="AV7" s="94" t="s">
        <v>57</v>
      </c>
      <c r="AW7" s="94" t="s">
        <v>57</v>
      </c>
      <c r="AX7" s="94" t="s">
        <v>57</v>
      </c>
      <c r="AY7" s="94" t="s">
        <v>57</v>
      </c>
      <c r="AZ7" s="94" t="s">
        <v>57</v>
      </c>
      <c r="BA7" s="94" t="s">
        <v>57</v>
      </c>
      <c r="BB7" s="94" t="s">
        <v>57</v>
      </c>
      <c r="BC7" s="94" t="s">
        <v>57</v>
      </c>
      <c r="BD7" s="94" t="s">
        <v>57</v>
      </c>
      <c r="BE7" s="94" t="s">
        <v>57</v>
      </c>
      <c r="BF7" s="94" t="s">
        <v>57</v>
      </c>
      <c r="BG7" s="94" t="s">
        <v>57</v>
      </c>
      <c r="BH7" s="94" t="s">
        <v>57</v>
      </c>
      <c r="BI7" s="94" t="s">
        <v>57</v>
      </c>
      <c r="BJ7" s="94" t="s">
        <v>57</v>
      </c>
      <c r="BK7" s="94" t="s">
        <v>57</v>
      </c>
      <c r="BL7" s="94" t="s">
        <v>57</v>
      </c>
      <c r="BM7" s="95" t="s">
        <v>57</v>
      </c>
    </row>
    <row r="8" spans="1:76" s="6" customFormat="1" ht="25.5" customHeight="1" x14ac:dyDescent="0.25">
      <c r="A8" s="388"/>
      <c r="B8" s="168">
        <v>2</v>
      </c>
      <c r="C8" s="36" t="s">
        <v>6</v>
      </c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 t="s">
        <v>39</v>
      </c>
      <c r="O8" s="168" t="s">
        <v>39</v>
      </c>
      <c r="P8" s="168" t="s">
        <v>39</v>
      </c>
      <c r="Q8" s="168" t="s">
        <v>39</v>
      </c>
      <c r="R8" s="168" t="s">
        <v>39</v>
      </c>
      <c r="S8" s="168" t="s">
        <v>39</v>
      </c>
      <c r="T8" s="168" t="s">
        <v>39</v>
      </c>
      <c r="U8" s="168" t="s">
        <v>39</v>
      </c>
      <c r="V8" s="168" t="s">
        <v>39</v>
      </c>
      <c r="W8" s="168" t="s">
        <v>39</v>
      </c>
      <c r="X8" s="168" t="s">
        <v>39</v>
      </c>
      <c r="Y8" s="168" t="s">
        <v>39</v>
      </c>
      <c r="Z8" s="168" t="s">
        <v>39</v>
      </c>
      <c r="AA8" s="168" t="s">
        <v>39</v>
      </c>
      <c r="AB8" s="168" t="s">
        <v>39</v>
      </c>
      <c r="AC8" s="168" t="s">
        <v>39</v>
      </c>
      <c r="AD8" s="168" t="s">
        <v>39</v>
      </c>
      <c r="AE8" s="168" t="s">
        <v>39</v>
      </c>
      <c r="AF8" s="168" t="s">
        <v>39</v>
      </c>
      <c r="AG8" s="168" t="s">
        <v>39</v>
      </c>
      <c r="AH8" s="168" t="s">
        <v>39</v>
      </c>
      <c r="AI8" s="37" t="s">
        <v>39</v>
      </c>
      <c r="AJ8" s="392"/>
      <c r="AK8" s="393"/>
      <c r="AL8" s="83" t="s">
        <v>39</v>
      </c>
      <c r="AM8" s="168" t="s">
        <v>39</v>
      </c>
      <c r="AN8" s="168" t="s">
        <v>39</v>
      </c>
      <c r="AO8" s="168" t="s">
        <v>39</v>
      </c>
      <c r="AP8" s="168" t="s">
        <v>39</v>
      </c>
      <c r="AQ8" s="168" t="s">
        <v>39</v>
      </c>
      <c r="AR8" s="168" t="s">
        <v>39</v>
      </c>
      <c r="AS8" s="168" t="s">
        <v>39</v>
      </c>
      <c r="AT8" s="168" t="s">
        <v>39</v>
      </c>
      <c r="AU8" s="168" t="s">
        <v>39</v>
      </c>
      <c r="AV8" s="168" t="s">
        <v>39</v>
      </c>
      <c r="AW8" s="168" t="s">
        <v>39</v>
      </c>
      <c r="AX8" s="168" t="s">
        <v>39</v>
      </c>
      <c r="AY8" s="168" t="s">
        <v>39</v>
      </c>
      <c r="AZ8" s="168" t="s">
        <v>39</v>
      </c>
      <c r="BA8" s="168" t="s">
        <v>39</v>
      </c>
      <c r="BB8" s="168" t="s">
        <v>39</v>
      </c>
      <c r="BC8" s="168" t="s">
        <v>39</v>
      </c>
      <c r="BD8" s="168" t="s">
        <v>39</v>
      </c>
      <c r="BE8" s="168" t="s">
        <v>39</v>
      </c>
      <c r="BF8" s="168" t="s">
        <v>39</v>
      </c>
      <c r="BG8" s="168" t="s">
        <v>39</v>
      </c>
      <c r="BH8" s="168" t="s">
        <v>39</v>
      </c>
      <c r="BI8" s="168" t="s">
        <v>39</v>
      </c>
      <c r="BJ8" s="168" t="s">
        <v>39</v>
      </c>
      <c r="BK8" s="168" t="s">
        <v>39</v>
      </c>
      <c r="BL8" s="168" t="s">
        <v>39</v>
      </c>
      <c r="BM8" s="86" t="s">
        <v>39</v>
      </c>
    </row>
    <row r="9" spans="1:76" s="6" customFormat="1" ht="60.75" thickBot="1" x14ac:dyDescent="0.3">
      <c r="A9" s="389"/>
      <c r="B9" s="169">
        <v>3</v>
      </c>
      <c r="C9" s="39" t="s">
        <v>7</v>
      </c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71" t="s">
        <v>70</v>
      </c>
      <c r="R9" s="169"/>
      <c r="S9" s="169"/>
      <c r="T9" s="169"/>
      <c r="U9" s="169"/>
      <c r="V9" s="386" t="s">
        <v>691</v>
      </c>
      <c r="W9" s="386"/>
      <c r="X9" s="386"/>
      <c r="Y9" s="386"/>
      <c r="Z9" s="171" t="s">
        <v>71</v>
      </c>
      <c r="AA9" s="169"/>
      <c r="AB9" s="169"/>
      <c r="AC9" s="169"/>
      <c r="AD9" s="169"/>
      <c r="AE9" s="169"/>
      <c r="AF9" s="169"/>
      <c r="AG9" s="169"/>
      <c r="AH9" s="169"/>
      <c r="AI9" s="41"/>
      <c r="AJ9" s="392"/>
      <c r="AK9" s="393"/>
      <c r="AL9" s="72"/>
      <c r="AM9" s="169"/>
      <c r="AN9" s="169"/>
      <c r="AO9" s="169"/>
      <c r="AP9" s="171" t="s">
        <v>72</v>
      </c>
      <c r="AQ9" s="169"/>
      <c r="AR9" s="169"/>
      <c r="AS9" s="169"/>
      <c r="AT9" s="169"/>
      <c r="AU9" s="169"/>
      <c r="AV9" s="169"/>
      <c r="AW9" s="169"/>
      <c r="AX9" s="169"/>
      <c r="AY9" s="47"/>
      <c r="AZ9" s="386" t="s">
        <v>73</v>
      </c>
      <c r="BA9" s="386"/>
      <c r="BB9" s="386"/>
      <c r="BC9" s="386"/>
      <c r="BD9" s="171" t="s">
        <v>74</v>
      </c>
      <c r="BE9" s="169"/>
      <c r="BF9" s="169"/>
      <c r="BG9" s="169"/>
      <c r="BH9" s="169"/>
      <c r="BI9" s="169"/>
      <c r="BJ9" s="169"/>
      <c r="BK9" s="169"/>
      <c r="BL9" s="169"/>
      <c r="BM9" s="77"/>
    </row>
    <row r="10" spans="1:76" ht="23.25" customHeight="1" x14ac:dyDescent="0.25">
      <c r="A10" s="387" t="s">
        <v>10</v>
      </c>
      <c r="B10" s="167">
        <f>B9+1</f>
        <v>4</v>
      </c>
      <c r="C10" s="42" t="s">
        <v>692</v>
      </c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72" t="s">
        <v>13</v>
      </c>
      <c r="P10" s="172" t="s">
        <v>13</v>
      </c>
      <c r="Q10" s="172" t="s">
        <v>13</v>
      </c>
      <c r="R10" s="172" t="s">
        <v>13</v>
      </c>
      <c r="S10" s="172" t="s">
        <v>13</v>
      </c>
      <c r="T10" s="172" t="s">
        <v>13</v>
      </c>
      <c r="U10" s="172" t="s">
        <v>13</v>
      </c>
      <c r="V10" s="172" t="s">
        <v>13</v>
      </c>
      <c r="W10" s="172" t="s">
        <v>13</v>
      </c>
      <c r="X10" s="172" t="s">
        <v>13</v>
      </c>
      <c r="Y10" s="172" t="s">
        <v>13</v>
      </c>
      <c r="Z10" s="172" t="s">
        <v>13</v>
      </c>
      <c r="AA10" s="172" t="s">
        <v>13</v>
      </c>
      <c r="AB10" s="172" t="s">
        <v>13</v>
      </c>
      <c r="AC10" s="172" t="s">
        <v>13</v>
      </c>
      <c r="AD10" s="172"/>
      <c r="AE10" s="167"/>
      <c r="AF10" s="167"/>
      <c r="AG10" s="167"/>
      <c r="AH10" s="167"/>
      <c r="AI10" s="10"/>
      <c r="AJ10" s="392"/>
      <c r="AK10" s="393"/>
      <c r="AL10" s="75"/>
      <c r="AM10" s="166"/>
      <c r="AN10" s="166"/>
      <c r="AO10" s="166"/>
      <c r="AP10" s="166"/>
      <c r="AQ10" s="161"/>
      <c r="AR10" s="161"/>
      <c r="AS10" s="161"/>
      <c r="AT10" s="161"/>
      <c r="AU10" s="166"/>
      <c r="AV10" s="161"/>
      <c r="AW10" s="161"/>
      <c r="AX10" s="161"/>
      <c r="AY10" s="161"/>
      <c r="AZ10" s="161"/>
      <c r="BA10" s="161"/>
      <c r="BB10" s="161"/>
      <c r="BC10" s="161"/>
      <c r="BD10" s="166"/>
      <c r="BE10" s="166"/>
      <c r="BF10" s="166"/>
      <c r="BG10" s="166"/>
      <c r="BH10" s="166"/>
      <c r="BI10" s="166"/>
      <c r="BJ10" s="166"/>
      <c r="BK10" s="166"/>
      <c r="BL10" s="166"/>
      <c r="BM10" s="23"/>
      <c r="BN10" s="3"/>
    </row>
    <row r="11" spans="1:76" ht="23.25" customHeight="1" x14ac:dyDescent="0.25">
      <c r="A11" s="388"/>
      <c r="B11" s="168">
        <f>B10+1</f>
        <v>5</v>
      </c>
      <c r="C11" s="43" t="s">
        <v>693</v>
      </c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73" t="s">
        <v>13</v>
      </c>
      <c r="P11" s="173" t="s">
        <v>13</v>
      </c>
      <c r="Q11" s="173" t="s">
        <v>13</v>
      </c>
      <c r="R11" s="173" t="s">
        <v>13</v>
      </c>
      <c r="S11" s="173" t="s">
        <v>13</v>
      </c>
      <c r="T11" s="173" t="s">
        <v>13</v>
      </c>
      <c r="U11" s="173" t="s">
        <v>13</v>
      </c>
      <c r="V11" s="173" t="s">
        <v>13</v>
      </c>
      <c r="W11" s="173" t="s">
        <v>13</v>
      </c>
      <c r="X11" s="173" t="s">
        <v>13</v>
      </c>
      <c r="Y11" s="173" t="s">
        <v>13</v>
      </c>
      <c r="Z11" s="173" t="s">
        <v>13</v>
      </c>
      <c r="AA11" s="173" t="s">
        <v>13</v>
      </c>
      <c r="AB11" s="173" t="s">
        <v>13</v>
      </c>
      <c r="AC11" s="173" t="s">
        <v>13</v>
      </c>
      <c r="AD11" s="173"/>
      <c r="AE11" s="168"/>
      <c r="AF11" s="168"/>
      <c r="AG11" s="168"/>
      <c r="AH11" s="168"/>
      <c r="AI11" s="37"/>
      <c r="AJ11" s="392"/>
      <c r="AK11" s="393"/>
      <c r="AL11" s="83"/>
      <c r="AM11" s="164"/>
      <c r="AN11" s="164"/>
      <c r="AO11" s="164"/>
      <c r="AP11" s="164"/>
      <c r="AQ11" s="162"/>
      <c r="AR11" s="162"/>
      <c r="AS11" s="162"/>
      <c r="AT11" s="162"/>
      <c r="AU11" s="164"/>
      <c r="AV11" s="162"/>
      <c r="AW11" s="162"/>
      <c r="AX11" s="162"/>
      <c r="AY11" s="162"/>
      <c r="AZ11" s="162"/>
      <c r="BA11" s="162"/>
      <c r="BB11" s="162"/>
      <c r="BC11" s="162"/>
      <c r="BD11" s="164"/>
      <c r="BE11" s="164"/>
      <c r="BF11" s="164"/>
      <c r="BG11" s="164"/>
      <c r="BH11" s="164"/>
      <c r="BI11" s="164"/>
      <c r="BJ11" s="164"/>
      <c r="BK11" s="164"/>
      <c r="BL11" s="164"/>
      <c r="BM11" s="86"/>
      <c r="BN11" s="3"/>
    </row>
    <row r="12" spans="1:76" ht="23.25" customHeight="1" x14ac:dyDescent="0.25">
      <c r="A12" s="388"/>
      <c r="B12" s="168">
        <f t="shared" ref="B12:B27" si="11">B11+1</f>
        <v>6</v>
      </c>
      <c r="C12" s="44" t="s">
        <v>342</v>
      </c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 t="s">
        <v>39</v>
      </c>
      <c r="O12" s="168" t="s">
        <v>39</v>
      </c>
      <c r="P12" s="168" t="s">
        <v>39</v>
      </c>
      <c r="Q12" s="168" t="s">
        <v>39</v>
      </c>
      <c r="R12" s="168" t="s">
        <v>39</v>
      </c>
      <c r="S12" s="168" t="s">
        <v>39</v>
      </c>
      <c r="T12" s="168" t="s">
        <v>39</v>
      </c>
      <c r="U12" s="168" t="s">
        <v>39</v>
      </c>
      <c r="V12" s="168" t="s">
        <v>39</v>
      </c>
      <c r="W12" s="168" t="s">
        <v>39</v>
      </c>
      <c r="X12" s="168"/>
      <c r="Y12" s="168" t="s">
        <v>39</v>
      </c>
      <c r="Z12" s="168" t="s">
        <v>39</v>
      </c>
      <c r="AA12" s="168" t="s">
        <v>39</v>
      </c>
      <c r="AB12" s="168" t="s">
        <v>39</v>
      </c>
      <c r="AC12" s="168" t="s">
        <v>39</v>
      </c>
      <c r="AD12" s="168" t="s">
        <v>39</v>
      </c>
      <c r="AE12" s="168" t="s">
        <v>39</v>
      </c>
      <c r="AF12" s="168" t="s">
        <v>39</v>
      </c>
      <c r="AG12" s="168" t="s">
        <v>39</v>
      </c>
      <c r="AH12" s="168" t="s">
        <v>39</v>
      </c>
      <c r="AI12" s="37"/>
      <c r="AJ12" s="392"/>
      <c r="AK12" s="393"/>
      <c r="AL12" s="83" t="s">
        <v>39</v>
      </c>
      <c r="AM12" s="164" t="s">
        <v>39</v>
      </c>
      <c r="AN12" s="164" t="s">
        <v>39</v>
      </c>
      <c r="AO12" s="164" t="s">
        <v>39</v>
      </c>
      <c r="AP12" s="164" t="s">
        <v>39</v>
      </c>
      <c r="AQ12" s="164" t="s">
        <v>39</v>
      </c>
      <c r="AR12" s="164" t="s">
        <v>39</v>
      </c>
      <c r="AS12" s="164" t="s">
        <v>39</v>
      </c>
      <c r="AT12" s="164" t="s">
        <v>39</v>
      </c>
      <c r="AU12" s="164"/>
      <c r="AV12" s="164" t="s">
        <v>39</v>
      </c>
      <c r="AW12" s="164" t="s">
        <v>39</v>
      </c>
      <c r="AX12" s="164" t="s">
        <v>39</v>
      </c>
      <c r="AY12" s="164" t="s">
        <v>39</v>
      </c>
      <c r="AZ12" s="164" t="s">
        <v>39</v>
      </c>
      <c r="BA12" s="164" t="s">
        <v>39</v>
      </c>
      <c r="BB12" s="164" t="s">
        <v>39</v>
      </c>
      <c r="BC12" s="164" t="s">
        <v>39</v>
      </c>
      <c r="BD12" s="164"/>
      <c r="BE12" s="164"/>
      <c r="BF12" s="164"/>
      <c r="BG12" s="164"/>
      <c r="BH12" s="164"/>
      <c r="BI12" s="164"/>
      <c r="BJ12" s="164"/>
      <c r="BK12" s="164"/>
      <c r="BL12" s="164"/>
      <c r="BM12" s="86"/>
      <c r="BN12" s="3"/>
    </row>
    <row r="13" spans="1:76" ht="23.25" customHeight="1" x14ac:dyDescent="0.25">
      <c r="A13" s="388"/>
      <c r="B13" s="168">
        <f t="shared" si="11"/>
        <v>7</v>
      </c>
      <c r="C13" s="43" t="s">
        <v>343</v>
      </c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 t="s">
        <v>39</v>
      </c>
      <c r="O13" s="168" t="s">
        <v>39</v>
      </c>
      <c r="P13" s="168" t="s">
        <v>39</v>
      </c>
      <c r="Q13" s="168" t="s">
        <v>39</v>
      </c>
      <c r="R13" s="168" t="s">
        <v>39</v>
      </c>
      <c r="S13" s="168" t="s">
        <v>39</v>
      </c>
      <c r="T13" s="168" t="s">
        <v>39</v>
      </c>
      <c r="U13" s="168" t="s">
        <v>39</v>
      </c>
      <c r="V13" s="168" t="s">
        <v>39</v>
      </c>
      <c r="W13" s="168" t="s">
        <v>39</v>
      </c>
      <c r="X13" s="168"/>
      <c r="Y13" s="168" t="s">
        <v>39</v>
      </c>
      <c r="Z13" s="168" t="s">
        <v>39</v>
      </c>
      <c r="AA13" s="168" t="s">
        <v>39</v>
      </c>
      <c r="AB13" s="168" t="s">
        <v>39</v>
      </c>
      <c r="AC13" s="168" t="s">
        <v>39</v>
      </c>
      <c r="AD13" s="168" t="s">
        <v>39</v>
      </c>
      <c r="AE13" s="168" t="s">
        <v>39</v>
      </c>
      <c r="AF13" s="168" t="s">
        <v>39</v>
      </c>
      <c r="AG13" s="168" t="s">
        <v>39</v>
      </c>
      <c r="AH13" s="168" t="s">
        <v>39</v>
      </c>
      <c r="AI13" s="37"/>
      <c r="AJ13" s="392"/>
      <c r="AK13" s="393"/>
      <c r="AL13" s="83" t="s">
        <v>39</v>
      </c>
      <c r="AM13" s="164" t="s">
        <v>39</v>
      </c>
      <c r="AN13" s="164" t="s">
        <v>39</v>
      </c>
      <c r="AO13" s="164" t="s">
        <v>39</v>
      </c>
      <c r="AP13" s="164" t="s">
        <v>39</v>
      </c>
      <c r="AQ13" s="164" t="s">
        <v>39</v>
      </c>
      <c r="AR13" s="164" t="s">
        <v>39</v>
      </c>
      <c r="AS13" s="164" t="s">
        <v>39</v>
      </c>
      <c r="AT13" s="164" t="s">
        <v>39</v>
      </c>
      <c r="AU13" s="164"/>
      <c r="AV13" s="164" t="s">
        <v>39</v>
      </c>
      <c r="AW13" s="164" t="s">
        <v>39</v>
      </c>
      <c r="AX13" s="164" t="s">
        <v>39</v>
      </c>
      <c r="AY13" s="164" t="s">
        <v>39</v>
      </c>
      <c r="AZ13" s="164" t="s">
        <v>39</v>
      </c>
      <c r="BA13" s="164" t="s">
        <v>39</v>
      </c>
      <c r="BB13" s="164" t="s">
        <v>39</v>
      </c>
      <c r="BC13" s="164" t="s">
        <v>39</v>
      </c>
      <c r="BD13" s="164"/>
      <c r="BE13" s="164"/>
      <c r="BF13" s="164"/>
      <c r="BG13" s="164"/>
      <c r="BH13" s="164"/>
      <c r="BI13" s="164"/>
      <c r="BJ13" s="164"/>
      <c r="BK13" s="164"/>
      <c r="BL13" s="164"/>
      <c r="BM13" s="86"/>
      <c r="BN13" s="3"/>
    </row>
    <row r="14" spans="1:76" ht="23.25" customHeight="1" x14ac:dyDescent="0.25">
      <c r="A14" s="388"/>
      <c r="B14" s="168">
        <f t="shared" si="11"/>
        <v>8</v>
      </c>
      <c r="C14" s="44" t="s">
        <v>701</v>
      </c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93" t="s">
        <v>53</v>
      </c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37"/>
      <c r="AJ14" s="392"/>
      <c r="AK14" s="393"/>
      <c r="AL14" s="83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93" t="s">
        <v>53</v>
      </c>
      <c r="BB14" s="164"/>
      <c r="BC14" s="164"/>
      <c r="BD14" s="164"/>
      <c r="BE14" s="164"/>
      <c r="BF14" s="164"/>
      <c r="BG14" s="164"/>
      <c r="BH14" s="164"/>
      <c r="BI14" s="164"/>
      <c r="BJ14" s="164"/>
      <c r="BK14" s="164"/>
      <c r="BL14" s="164"/>
      <c r="BM14" s="86"/>
      <c r="BN14" s="3"/>
    </row>
    <row r="15" spans="1:76" s="182" customFormat="1" ht="30" x14ac:dyDescent="0.25">
      <c r="A15" s="388"/>
      <c r="B15" s="175">
        <f>B14+1</f>
        <v>9</v>
      </c>
      <c r="C15" s="176" t="s">
        <v>9</v>
      </c>
      <c r="D15" s="175"/>
      <c r="E15" s="175"/>
      <c r="F15" s="175"/>
      <c r="G15" s="177" t="s">
        <v>695</v>
      </c>
      <c r="H15" s="177" t="s">
        <v>696</v>
      </c>
      <c r="I15" s="175"/>
      <c r="J15" s="187"/>
      <c r="K15" s="178"/>
      <c r="L15" s="177" t="s">
        <v>697</v>
      </c>
      <c r="M15" s="175"/>
      <c r="N15" s="175"/>
      <c r="O15" s="175"/>
      <c r="P15" s="175"/>
      <c r="Q15" s="175"/>
      <c r="R15" s="175"/>
      <c r="S15" s="177" t="s">
        <v>695</v>
      </c>
      <c r="T15" s="177" t="s">
        <v>696</v>
      </c>
      <c r="U15" s="175"/>
      <c r="V15" s="187"/>
      <c r="W15" s="178"/>
      <c r="X15" s="177" t="s">
        <v>697</v>
      </c>
      <c r="Y15" s="175"/>
      <c r="Z15" s="175"/>
      <c r="AA15" s="175"/>
      <c r="AB15" s="175"/>
      <c r="AC15" s="175"/>
      <c r="AD15" s="177" t="s">
        <v>695</v>
      </c>
      <c r="AE15" s="177" t="s">
        <v>696</v>
      </c>
      <c r="AF15" s="175"/>
      <c r="AG15" s="187"/>
      <c r="AH15" s="178"/>
      <c r="AI15" s="192" t="s">
        <v>697</v>
      </c>
      <c r="AJ15" s="392"/>
      <c r="AK15" s="393"/>
      <c r="AL15" s="179"/>
      <c r="AM15" s="175"/>
      <c r="AN15" s="175"/>
      <c r="AO15" s="175"/>
      <c r="AP15" s="177" t="s">
        <v>695</v>
      </c>
      <c r="AQ15" s="177" t="s">
        <v>696</v>
      </c>
      <c r="AR15" s="175"/>
      <c r="AS15" s="187"/>
      <c r="AT15" s="178"/>
      <c r="AU15" s="177" t="s">
        <v>697</v>
      </c>
      <c r="AV15" s="175"/>
      <c r="AW15" s="175"/>
      <c r="AX15" s="175"/>
      <c r="AY15" s="175"/>
      <c r="AZ15" s="175"/>
      <c r="BA15" s="175"/>
      <c r="BB15" s="175"/>
      <c r="BC15" s="177" t="s">
        <v>695</v>
      </c>
      <c r="BD15" s="177" t="s">
        <v>696</v>
      </c>
      <c r="BE15" s="175"/>
      <c r="BF15" s="187"/>
      <c r="BG15" s="178"/>
      <c r="BH15" s="177" t="s">
        <v>697</v>
      </c>
      <c r="BI15" s="175"/>
      <c r="BJ15" s="175"/>
      <c r="BK15" s="175"/>
      <c r="BL15" s="175"/>
      <c r="BM15" s="180"/>
      <c r="BN15" s="181"/>
    </row>
    <row r="16" spans="1:76" s="182" customFormat="1" ht="60" x14ac:dyDescent="0.25">
      <c r="A16" s="388"/>
      <c r="B16" s="175">
        <f t="shared" si="11"/>
        <v>10</v>
      </c>
      <c r="C16" s="183" t="s">
        <v>698</v>
      </c>
      <c r="D16" s="175"/>
      <c r="E16" s="175"/>
      <c r="F16" s="175"/>
      <c r="G16" s="184"/>
      <c r="H16" s="184"/>
      <c r="I16" s="184"/>
      <c r="J16" s="185"/>
      <c r="K16" s="188"/>
      <c r="L16" s="185"/>
      <c r="M16" s="185"/>
      <c r="N16" s="186"/>
      <c r="O16" s="184" t="s">
        <v>699</v>
      </c>
      <c r="P16" s="184" t="s">
        <v>700</v>
      </c>
      <c r="Q16" s="175"/>
      <c r="R16" s="175"/>
      <c r="S16" s="175"/>
      <c r="T16" s="184"/>
      <c r="U16" s="184"/>
      <c r="V16" s="184"/>
      <c r="W16" s="185"/>
      <c r="X16" s="188"/>
      <c r="Y16" s="185"/>
      <c r="Z16" s="185"/>
      <c r="AA16" s="186"/>
      <c r="AB16" s="184" t="s">
        <v>699</v>
      </c>
      <c r="AC16" s="184" t="s">
        <v>700</v>
      </c>
      <c r="AD16" s="175"/>
      <c r="AE16" s="175"/>
      <c r="AF16" s="184"/>
      <c r="AG16" s="184"/>
      <c r="AH16" s="184"/>
      <c r="AI16" s="193"/>
      <c r="AJ16" s="392"/>
      <c r="AK16" s="393"/>
      <c r="AL16" s="179"/>
      <c r="AM16" s="175"/>
      <c r="AN16" s="185"/>
      <c r="AO16" s="185"/>
      <c r="AP16" s="186"/>
      <c r="AQ16" s="184" t="s">
        <v>699</v>
      </c>
      <c r="AR16" s="184" t="s">
        <v>700</v>
      </c>
      <c r="AS16" s="175"/>
      <c r="AT16" s="175"/>
      <c r="AU16" s="175"/>
      <c r="AV16" s="184"/>
      <c r="AW16" s="184"/>
      <c r="AX16" s="184"/>
      <c r="AY16" s="185"/>
      <c r="AZ16" s="188"/>
      <c r="BA16" s="185"/>
      <c r="BB16" s="185"/>
      <c r="BC16" s="186"/>
      <c r="BD16" s="184" t="s">
        <v>699</v>
      </c>
      <c r="BE16" s="184" t="s">
        <v>700</v>
      </c>
      <c r="BF16" s="175"/>
      <c r="BG16" s="175"/>
      <c r="BH16" s="175"/>
      <c r="BI16" s="175"/>
      <c r="BJ16" s="175"/>
      <c r="BK16" s="175"/>
      <c r="BL16" s="175"/>
      <c r="BM16" s="180"/>
      <c r="BN16" s="181"/>
    </row>
    <row r="17" spans="1:66" ht="27.75" customHeight="1" thickBot="1" x14ac:dyDescent="0.3">
      <c r="A17" s="389"/>
      <c r="B17" s="169">
        <f t="shared" si="11"/>
        <v>11</v>
      </c>
      <c r="C17" s="69" t="s">
        <v>714</v>
      </c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74" t="s">
        <v>694</v>
      </c>
      <c r="AB17" s="169"/>
      <c r="AC17" s="169"/>
      <c r="AD17" s="169"/>
      <c r="AE17" s="169"/>
      <c r="AF17" s="169"/>
      <c r="AG17" s="169"/>
      <c r="AH17" s="169"/>
      <c r="AI17" s="41"/>
      <c r="AJ17" s="392"/>
      <c r="AK17" s="393"/>
      <c r="AL17" s="72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  <c r="BI17" s="174" t="s">
        <v>694</v>
      </c>
      <c r="BJ17" s="165"/>
      <c r="BK17" s="165"/>
      <c r="BL17" s="165"/>
      <c r="BM17" s="77"/>
      <c r="BN17" s="3"/>
    </row>
    <row r="18" spans="1:66" ht="45" x14ac:dyDescent="0.25">
      <c r="A18" s="396" t="s">
        <v>11</v>
      </c>
      <c r="B18" s="21">
        <f>B17+1</f>
        <v>12</v>
      </c>
      <c r="C18" s="48" t="s">
        <v>338</v>
      </c>
      <c r="D18" s="21">
        <v>1865</v>
      </c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49" t="s">
        <v>12</v>
      </c>
      <c r="P18" s="21"/>
      <c r="Q18" s="50" t="s">
        <v>13</v>
      </c>
      <c r="R18" s="50" t="s">
        <v>13</v>
      </c>
      <c r="S18" s="50" t="s">
        <v>13</v>
      </c>
      <c r="T18" s="50" t="s">
        <v>13</v>
      </c>
      <c r="U18" s="50" t="s">
        <v>13</v>
      </c>
      <c r="V18" s="50" t="s">
        <v>13</v>
      </c>
      <c r="W18" s="50" t="s">
        <v>13</v>
      </c>
      <c r="X18" s="50" t="s">
        <v>13</v>
      </c>
      <c r="Y18" s="50" t="s">
        <v>13</v>
      </c>
      <c r="Z18" s="50" t="s">
        <v>13</v>
      </c>
      <c r="AA18" s="50" t="s">
        <v>13</v>
      </c>
      <c r="AB18" s="50" t="s">
        <v>13</v>
      </c>
      <c r="AC18" s="50" t="s">
        <v>13</v>
      </c>
      <c r="AD18" s="50" t="s">
        <v>13</v>
      </c>
      <c r="AE18" s="420" t="s">
        <v>337</v>
      </c>
      <c r="AF18" s="421"/>
      <c r="AG18" s="205"/>
      <c r="AH18" s="21"/>
      <c r="AI18" s="10"/>
      <c r="AJ18" s="392"/>
      <c r="AK18" s="393"/>
      <c r="AL18" s="75"/>
      <c r="AM18" s="49" t="s">
        <v>12</v>
      </c>
      <c r="AN18" s="21"/>
      <c r="AO18" s="50" t="s">
        <v>13</v>
      </c>
      <c r="AP18" s="50" t="s">
        <v>13</v>
      </c>
      <c r="AQ18" s="50" t="s">
        <v>13</v>
      </c>
      <c r="AR18" s="50" t="s">
        <v>13</v>
      </c>
      <c r="AS18" s="50" t="s">
        <v>13</v>
      </c>
      <c r="AT18" s="50" t="s">
        <v>13</v>
      </c>
      <c r="AU18" s="50" t="s">
        <v>13</v>
      </c>
      <c r="AV18" s="50" t="s">
        <v>13</v>
      </c>
      <c r="AW18" s="50" t="s">
        <v>13</v>
      </c>
      <c r="AX18" s="50" t="s">
        <v>13</v>
      </c>
      <c r="AY18" s="50" t="s">
        <v>13</v>
      </c>
      <c r="AZ18" s="50" t="s">
        <v>13</v>
      </c>
      <c r="BA18" s="50" t="s">
        <v>13</v>
      </c>
      <c r="BB18" s="50" t="s">
        <v>13</v>
      </c>
      <c r="BC18" s="422" t="s">
        <v>337</v>
      </c>
      <c r="BD18" s="422"/>
      <c r="BE18" s="21"/>
      <c r="BF18" s="21"/>
      <c r="BG18" s="21"/>
      <c r="BH18" s="21"/>
      <c r="BI18" s="21"/>
      <c r="BJ18" s="21"/>
      <c r="BK18" s="21"/>
      <c r="BL18" s="21"/>
      <c r="BM18" s="87"/>
    </row>
    <row r="19" spans="1:66" ht="45" x14ac:dyDescent="0.25">
      <c r="A19" s="397"/>
      <c r="B19" s="35">
        <f t="shared" si="11"/>
        <v>13</v>
      </c>
      <c r="C19" s="44" t="s">
        <v>339</v>
      </c>
      <c r="D19" s="35">
        <v>65</v>
      </c>
      <c r="E19" s="35"/>
      <c r="F19" s="35"/>
      <c r="G19" s="35"/>
      <c r="H19" s="35"/>
      <c r="I19" s="35"/>
      <c r="J19" s="35"/>
      <c r="K19" s="35"/>
      <c r="L19" s="35"/>
      <c r="M19" s="35"/>
      <c r="N19" s="35" t="s">
        <v>20</v>
      </c>
      <c r="O19" s="51" t="s">
        <v>31</v>
      </c>
      <c r="P19" s="35" t="s">
        <v>20</v>
      </c>
      <c r="Q19" s="51" t="s">
        <v>359</v>
      </c>
      <c r="R19" s="51" t="s">
        <v>359</v>
      </c>
      <c r="S19" s="51" t="s">
        <v>359</v>
      </c>
      <c r="T19" s="51" t="s">
        <v>359</v>
      </c>
      <c r="U19" s="51" t="s">
        <v>359</v>
      </c>
      <c r="V19" s="51" t="s">
        <v>359</v>
      </c>
      <c r="W19" s="51" t="s">
        <v>359</v>
      </c>
      <c r="X19" s="51" t="s">
        <v>359</v>
      </c>
      <c r="Y19" s="51" t="s">
        <v>359</v>
      </c>
      <c r="Z19" s="51" t="s">
        <v>359</v>
      </c>
      <c r="AA19" s="51" t="s">
        <v>359</v>
      </c>
      <c r="AB19" s="51" t="s">
        <v>359</v>
      </c>
      <c r="AC19" s="51" t="s">
        <v>359</v>
      </c>
      <c r="AD19" s="51" t="s">
        <v>359</v>
      </c>
      <c r="AE19" s="51" t="s">
        <v>360</v>
      </c>
      <c r="AF19" s="51" t="s">
        <v>360</v>
      </c>
      <c r="AG19" s="51"/>
      <c r="AH19" s="35"/>
      <c r="AI19" s="37"/>
      <c r="AJ19" s="392"/>
      <c r="AK19" s="393"/>
      <c r="AL19" s="83"/>
      <c r="AM19" s="62" t="s">
        <v>12</v>
      </c>
      <c r="AN19" s="35"/>
      <c r="AO19" s="63" t="s">
        <v>13</v>
      </c>
      <c r="AP19" s="63" t="s">
        <v>13</v>
      </c>
      <c r="AQ19" s="63" t="s">
        <v>13</v>
      </c>
      <c r="AR19" s="63" t="s">
        <v>13</v>
      </c>
      <c r="AS19" s="63" t="s">
        <v>13</v>
      </c>
      <c r="AT19" s="63" t="s">
        <v>13</v>
      </c>
      <c r="AU19" s="63" t="s">
        <v>13</v>
      </c>
      <c r="AV19" s="63" t="s">
        <v>13</v>
      </c>
      <c r="AW19" s="63" t="s">
        <v>13</v>
      </c>
      <c r="AX19" s="63" t="s">
        <v>13</v>
      </c>
      <c r="AY19" s="63" t="s">
        <v>13</v>
      </c>
      <c r="AZ19" s="63" t="s">
        <v>13</v>
      </c>
      <c r="BA19" s="63" t="s">
        <v>13</v>
      </c>
      <c r="BB19" s="63" t="s">
        <v>13</v>
      </c>
      <c r="BC19" s="419" t="s">
        <v>337</v>
      </c>
      <c r="BD19" s="419"/>
      <c r="BE19" s="35"/>
      <c r="BF19" s="35"/>
      <c r="BG19" s="35"/>
      <c r="BH19" s="35"/>
      <c r="BI19" s="35"/>
      <c r="BJ19" s="35"/>
      <c r="BK19" s="35"/>
      <c r="BL19" s="35"/>
      <c r="BM19" s="86"/>
      <c r="BN19" s="3"/>
    </row>
    <row r="20" spans="1:66" ht="32.25" customHeight="1" thickBot="1" x14ac:dyDescent="0.3">
      <c r="A20" s="398"/>
      <c r="B20" s="38">
        <f t="shared" si="11"/>
        <v>14</v>
      </c>
      <c r="C20" s="47" t="s">
        <v>14</v>
      </c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52"/>
      <c r="P20" s="38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38"/>
      <c r="AI20" s="41"/>
      <c r="AJ20" s="392"/>
      <c r="AK20" s="393"/>
      <c r="AL20" s="72"/>
      <c r="AM20" s="52"/>
      <c r="AN20" s="52" t="s">
        <v>15</v>
      </c>
      <c r="AO20" s="59"/>
      <c r="AP20" s="52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38"/>
      <c r="BG20" s="38"/>
      <c r="BH20" s="38"/>
      <c r="BI20" s="52" t="s">
        <v>23</v>
      </c>
      <c r="BJ20" s="38"/>
      <c r="BK20" s="38"/>
      <c r="BL20" s="38"/>
      <c r="BM20" s="77"/>
      <c r="BN20" s="3"/>
    </row>
    <row r="21" spans="1:66" s="114" customFormat="1" ht="40.5" customHeight="1" x14ac:dyDescent="0.25">
      <c r="A21" s="396" t="s">
        <v>16</v>
      </c>
      <c r="B21" s="110">
        <f t="shared" si="11"/>
        <v>15</v>
      </c>
      <c r="C21" s="48" t="s">
        <v>17</v>
      </c>
      <c r="D21" s="110">
        <v>34</v>
      </c>
      <c r="E21" s="110"/>
      <c r="F21" s="128"/>
      <c r="G21" s="110"/>
      <c r="H21" s="116"/>
      <c r="I21" s="116"/>
      <c r="J21" s="110"/>
      <c r="K21" s="110"/>
      <c r="L21" s="115" t="s">
        <v>555</v>
      </c>
      <c r="M21" s="110"/>
      <c r="N21" s="110" t="s">
        <v>549</v>
      </c>
      <c r="O21" s="49" t="s">
        <v>37</v>
      </c>
      <c r="P21" s="110" t="s">
        <v>550</v>
      </c>
      <c r="Q21" s="110" t="s">
        <v>550</v>
      </c>
      <c r="R21" s="49" t="s">
        <v>37</v>
      </c>
      <c r="S21" s="110" t="s">
        <v>551</v>
      </c>
      <c r="T21" s="49" t="s">
        <v>37</v>
      </c>
      <c r="U21" s="110" t="s">
        <v>553</v>
      </c>
      <c r="V21" s="110" t="s">
        <v>554</v>
      </c>
      <c r="W21" s="49" t="s">
        <v>37</v>
      </c>
      <c r="X21" s="116"/>
      <c r="Y21" s="110" t="s">
        <v>552</v>
      </c>
      <c r="Z21" s="49" t="s">
        <v>37</v>
      </c>
      <c r="AA21" s="110" t="s">
        <v>548</v>
      </c>
      <c r="AB21" s="110" t="s">
        <v>548</v>
      </c>
      <c r="AC21" s="115" t="s">
        <v>556</v>
      </c>
      <c r="AD21" s="110"/>
      <c r="AE21" s="115" t="s">
        <v>557</v>
      </c>
      <c r="AF21" s="110"/>
      <c r="AG21" s="116"/>
      <c r="AH21" s="110"/>
      <c r="AI21" s="117" t="s">
        <v>12</v>
      </c>
      <c r="AJ21" s="392"/>
      <c r="AK21" s="393"/>
      <c r="AL21" s="111"/>
      <c r="AM21" s="50" t="s">
        <v>13</v>
      </c>
      <c r="AN21" s="50" t="s">
        <v>13</v>
      </c>
      <c r="AO21" s="50" t="s">
        <v>13</v>
      </c>
      <c r="AP21" s="50" t="s">
        <v>13</v>
      </c>
      <c r="AQ21" s="50" t="s">
        <v>13</v>
      </c>
      <c r="AR21" s="50" t="s">
        <v>13</v>
      </c>
      <c r="AS21" s="50" t="s">
        <v>13</v>
      </c>
      <c r="AT21" s="50" t="s">
        <v>13</v>
      </c>
      <c r="AU21" s="50" t="s">
        <v>13</v>
      </c>
      <c r="AV21" s="50" t="s">
        <v>13</v>
      </c>
      <c r="AW21" s="50" t="s">
        <v>13</v>
      </c>
      <c r="AX21" s="50" t="s">
        <v>13</v>
      </c>
      <c r="AY21" s="50" t="s">
        <v>13</v>
      </c>
      <c r="AZ21" s="50" t="s">
        <v>13</v>
      </c>
      <c r="BA21" s="422" t="s">
        <v>337</v>
      </c>
      <c r="BB21" s="422"/>
      <c r="BC21" s="110"/>
      <c r="BD21" s="110"/>
      <c r="BE21" s="110"/>
      <c r="BF21" s="110"/>
      <c r="BG21" s="110"/>
      <c r="BH21" s="110"/>
      <c r="BI21" s="49" t="s">
        <v>23</v>
      </c>
      <c r="BJ21" s="110"/>
      <c r="BK21" s="110"/>
      <c r="BL21" s="110"/>
      <c r="BM21" s="112"/>
      <c r="BN21" s="113"/>
    </row>
    <row r="22" spans="1:66" ht="40.5" customHeight="1" thickBot="1" x14ac:dyDescent="0.3">
      <c r="A22" s="398"/>
      <c r="B22" s="169">
        <f t="shared" si="11"/>
        <v>16</v>
      </c>
      <c r="C22" s="53" t="s">
        <v>18</v>
      </c>
      <c r="D22" s="169">
        <v>17</v>
      </c>
      <c r="E22" s="169"/>
      <c r="F22" s="169"/>
      <c r="G22" s="169"/>
      <c r="H22" s="169"/>
      <c r="I22" s="169"/>
      <c r="J22" s="125"/>
      <c r="K22" s="169"/>
      <c r="L22" s="169"/>
      <c r="M22" s="169"/>
      <c r="N22" s="118" t="s">
        <v>555</v>
      </c>
      <c r="O22" s="386" t="s">
        <v>558</v>
      </c>
      <c r="P22" s="386"/>
      <c r="Q22" s="386" t="s">
        <v>560</v>
      </c>
      <c r="R22" s="386"/>
      <c r="S22" s="171" t="s">
        <v>559</v>
      </c>
      <c r="T22" s="386" t="s">
        <v>561</v>
      </c>
      <c r="U22" s="386"/>
      <c r="V22" s="386" t="s">
        <v>548</v>
      </c>
      <c r="W22" s="386"/>
      <c r="X22" s="118" t="s">
        <v>556</v>
      </c>
      <c r="Y22" s="169"/>
      <c r="Z22" s="118" t="s">
        <v>557</v>
      </c>
      <c r="AA22" s="169"/>
      <c r="AB22" s="169"/>
      <c r="AC22" s="169"/>
      <c r="AD22" s="169"/>
      <c r="AE22" s="169"/>
      <c r="AF22" s="169"/>
      <c r="AG22" s="169"/>
      <c r="AH22" s="169"/>
      <c r="AI22" s="119" t="s">
        <v>12</v>
      </c>
      <c r="AJ22" s="392"/>
      <c r="AK22" s="393"/>
      <c r="AL22" s="72"/>
      <c r="AM22" s="63" t="s">
        <v>13</v>
      </c>
      <c r="AN22" s="63" t="s">
        <v>13</v>
      </c>
      <c r="AO22" s="63" t="s">
        <v>13</v>
      </c>
      <c r="AP22" s="63" t="s">
        <v>13</v>
      </c>
      <c r="AQ22" s="63" t="s">
        <v>13</v>
      </c>
      <c r="AR22" s="63" t="s">
        <v>13</v>
      </c>
      <c r="AS22" s="63" t="s">
        <v>13</v>
      </c>
      <c r="AT22" s="63" t="s">
        <v>13</v>
      </c>
      <c r="AU22" s="63" t="s">
        <v>13</v>
      </c>
      <c r="AV22" s="63" t="s">
        <v>13</v>
      </c>
      <c r="AW22" s="63" t="s">
        <v>13</v>
      </c>
      <c r="AX22" s="63" t="s">
        <v>13</v>
      </c>
      <c r="AY22" s="63" t="s">
        <v>13</v>
      </c>
      <c r="AZ22" s="63" t="s">
        <v>13</v>
      </c>
      <c r="BA22" s="419" t="s">
        <v>337</v>
      </c>
      <c r="BB22" s="419"/>
      <c r="BC22" s="38"/>
      <c r="BD22" s="38"/>
      <c r="BE22" s="38"/>
      <c r="BF22" s="38"/>
      <c r="BG22" s="38"/>
      <c r="BH22" s="38"/>
      <c r="BI22" s="52" t="s">
        <v>23</v>
      </c>
      <c r="BJ22" s="38"/>
      <c r="BK22" s="38"/>
      <c r="BL22" s="38"/>
      <c r="BM22" s="77"/>
      <c r="BN22" s="3"/>
    </row>
    <row r="23" spans="1:66" ht="30" x14ac:dyDescent="0.25">
      <c r="A23" s="396" t="s">
        <v>19</v>
      </c>
      <c r="B23" s="21">
        <f t="shared" si="11"/>
        <v>17</v>
      </c>
      <c r="C23" s="42" t="s">
        <v>340</v>
      </c>
      <c r="D23" s="21">
        <v>554</v>
      </c>
      <c r="E23" s="21"/>
      <c r="F23" s="21"/>
      <c r="G23" s="21"/>
      <c r="H23" s="21"/>
      <c r="I23" s="21"/>
      <c r="J23" s="21"/>
      <c r="K23" s="21"/>
      <c r="L23" s="21"/>
      <c r="M23" s="21"/>
      <c r="N23" s="21" t="s">
        <v>20</v>
      </c>
      <c r="O23" s="21" t="s">
        <v>20</v>
      </c>
      <c r="P23" s="21" t="s">
        <v>20</v>
      </c>
      <c r="Q23" s="21" t="s">
        <v>20</v>
      </c>
      <c r="R23" s="21" t="s">
        <v>20</v>
      </c>
      <c r="S23" s="21" t="s">
        <v>20</v>
      </c>
      <c r="T23" s="21" t="s">
        <v>20</v>
      </c>
      <c r="U23" s="21" t="s">
        <v>20</v>
      </c>
      <c r="V23" s="21" t="s">
        <v>20</v>
      </c>
      <c r="W23" s="21" t="s">
        <v>20</v>
      </c>
      <c r="X23" s="21" t="s">
        <v>20</v>
      </c>
      <c r="Y23" s="21" t="s">
        <v>20</v>
      </c>
      <c r="Z23" s="21" t="s">
        <v>20</v>
      </c>
      <c r="AA23" s="21" t="s">
        <v>20</v>
      </c>
      <c r="AB23" s="54" t="s">
        <v>21</v>
      </c>
      <c r="AC23" s="54" t="s">
        <v>21</v>
      </c>
      <c r="AD23" s="54" t="s">
        <v>21</v>
      </c>
      <c r="AE23" s="399" t="s">
        <v>22</v>
      </c>
      <c r="AF23" s="399"/>
      <c r="AG23" s="399"/>
      <c r="AH23" s="21"/>
      <c r="AI23" s="10"/>
      <c r="AJ23" s="392"/>
      <c r="AK23" s="393"/>
      <c r="AL23" s="75"/>
      <c r="AM23" s="49" t="s">
        <v>12</v>
      </c>
      <c r="AN23" s="21"/>
      <c r="AO23" s="50" t="s">
        <v>13</v>
      </c>
      <c r="AP23" s="50" t="s">
        <v>13</v>
      </c>
      <c r="AQ23" s="50" t="s">
        <v>13</v>
      </c>
      <c r="AR23" s="50" t="s">
        <v>13</v>
      </c>
      <c r="AS23" s="50" t="s">
        <v>13</v>
      </c>
      <c r="AT23" s="50" t="s">
        <v>13</v>
      </c>
      <c r="AU23" s="50" t="s">
        <v>13</v>
      </c>
      <c r="AV23" s="50" t="s">
        <v>13</v>
      </c>
      <c r="AW23" s="50" t="s">
        <v>13</v>
      </c>
      <c r="AX23" s="50" t="s">
        <v>13</v>
      </c>
      <c r="AY23" s="50" t="s">
        <v>13</v>
      </c>
      <c r="AZ23" s="50" t="s">
        <v>13</v>
      </c>
      <c r="BA23" s="50" t="s">
        <v>13</v>
      </c>
      <c r="BB23" s="50" t="s">
        <v>13</v>
      </c>
      <c r="BC23" s="422" t="s">
        <v>337</v>
      </c>
      <c r="BD23" s="422"/>
      <c r="BE23" s="21"/>
      <c r="BF23" s="21"/>
      <c r="BG23" s="21"/>
      <c r="BH23" s="21"/>
      <c r="BI23" s="49" t="s">
        <v>23</v>
      </c>
      <c r="BJ23" s="21"/>
      <c r="BK23" s="21"/>
      <c r="BL23" s="21"/>
      <c r="BM23" s="87"/>
    </row>
    <row r="24" spans="1:66" ht="30" x14ac:dyDescent="0.25">
      <c r="A24" s="397"/>
      <c r="B24" s="35">
        <f t="shared" si="11"/>
        <v>18</v>
      </c>
      <c r="C24" s="44" t="s">
        <v>341</v>
      </c>
      <c r="D24" s="35">
        <v>207</v>
      </c>
      <c r="E24" s="35"/>
      <c r="F24" s="35"/>
      <c r="G24" s="35"/>
      <c r="H24" s="35"/>
      <c r="I24" s="35"/>
      <c r="J24" s="35"/>
      <c r="K24" s="35"/>
      <c r="L24" s="35"/>
      <c r="M24" s="35"/>
      <c r="N24" s="35" t="s">
        <v>20</v>
      </c>
      <c r="O24" s="35" t="s">
        <v>20</v>
      </c>
      <c r="P24" s="35" t="s">
        <v>20</v>
      </c>
      <c r="Q24" s="35" t="s">
        <v>20</v>
      </c>
      <c r="R24" s="35" t="s">
        <v>20</v>
      </c>
      <c r="S24" s="35" t="s">
        <v>20</v>
      </c>
      <c r="T24" s="35" t="s">
        <v>20</v>
      </c>
      <c r="U24" s="35" t="s">
        <v>20</v>
      </c>
      <c r="V24" s="35" t="s">
        <v>20</v>
      </c>
      <c r="W24" s="35" t="s">
        <v>20</v>
      </c>
      <c r="X24" s="35" t="s">
        <v>20</v>
      </c>
      <c r="Y24" s="35" t="s">
        <v>20</v>
      </c>
      <c r="Z24" s="45" t="s">
        <v>21</v>
      </c>
      <c r="AA24" s="45" t="s">
        <v>21</v>
      </c>
      <c r="AB24" s="45" t="s">
        <v>21</v>
      </c>
      <c r="AC24" s="400" t="s">
        <v>22</v>
      </c>
      <c r="AD24" s="400"/>
      <c r="AE24" s="400"/>
      <c r="AF24" s="400"/>
      <c r="AG24" s="400"/>
      <c r="AH24" s="35"/>
      <c r="AI24" s="37"/>
      <c r="AJ24" s="392"/>
      <c r="AK24" s="393"/>
      <c r="AL24" s="83"/>
      <c r="AM24" s="62" t="s">
        <v>12</v>
      </c>
      <c r="AN24" s="35"/>
      <c r="AO24" s="63" t="s">
        <v>13</v>
      </c>
      <c r="AP24" s="63" t="s">
        <v>13</v>
      </c>
      <c r="AQ24" s="63" t="s">
        <v>13</v>
      </c>
      <c r="AR24" s="63" t="s">
        <v>13</v>
      </c>
      <c r="AS24" s="63" t="s">
        <v>13</v>
      </c>
      <c r="AT24" s="63" t="s">
        <v>13</v>
      </c>
      <c r="AU24" s="63" t="s">
        <v>13</v>
      </c>
      <c r="AV24" s="63" t="s">
        <v>13</v>
      </c>
      <c r="AW24" s="63" t="s">
        <v>13</v>
      </c>
      <c r="AX24" s="63" t="s">
        <v>13</v>
      </c>
      <c r="AY24" s="63" t="s">
        <v>13</v>
      </c>
      <c r="AZ24" s="63" t="s">
        <v>13</v>
      </c>
      <c r="BA24" s="63" t="s">
        <v>13</v>
      </c>
      <c r="BB24" s="63" t="s">
        <v>13</v>
      </c>
      <c r="BC24" s="419" t="s">
        <v>337</v>
      </c>
      <c r="BD24" s="419"/>
      <c r="BE24" s="35"/>
      <c r="BF24" s="35"/>
      <c r="BG24" s="35"/>
      <c r="BH24" s="35"/>
      <c r="BI24" s="62" t="s">
        <v>23</v>
      </c>
      <c r="BJ24" s="35"/>
      <c r="BK24" s="35"/>
      <c r="BL24" s="35"/>
      <c r="BM24" s="88"/>
    </row>
    <row r="25" spans="1:66" ht="45" x14ac:dyDescent="0.25">
      <c r="A25" s="397"/>
      <c r="B25" s="35">
        <f t="shared" si="11"/>
        <v>19</v>
      </c>
      <c r="C25" s="55" t="s">
        <v>366</v>
      </c>
      <c r="D25" s="35">
        <f>1758-D24-D23</f>
        <v>997</v>
      </c>
      <c r="E25" s="35"/>
      <c r="F25" s="35"/>
      <c r="G25" s="35"/>
      <c r="H25" s="35"/>
      <c r="I25" s="35"/>
      <c r="J25" s="35"/>
      <c r="K25" s="35"/>
      <c r="L25" s="35"/>
      <c r="M25" s="35"/>
      <c r="N25" s="35" t="s">
        <v>24</v>
      </c>
      <c r="O25" s="35" t="s">
        <v>24</v>
      </c>
      <c r="P25" s="35" t="s">
        <v>24</v>
      </c>
      <c r="Q25" s="35" t="s">
        <v>24</v>
      </c>
      <c r="R25" s="35" t="s">
        <v>24</v>
      </c>
      <c r="S25" s="35" t="s">
        <v>24</v>
      </c>
      <c r="T25" s="35" t="s">
        <v>24</v>
      </c>
      <c r="U25" s="35" t="s">
        <v>24</v>
      </c>
      <c r="V25" s="45" t="s">
        <v>36</v>
      </c>
      <c r="W25" s="45" t="s">
        <v>37</v>
      </c>
      <c r="X25" s="35" t="s">
        <v>25</v>
      </c>
      <c r="Y25" s="35" t="s">
        <v>25</v>
      </c>
      <c r="Z25" s="35" t="s">
        <v>25</v>
      </c>
      <c r="AA25" s="35" t="s">
        <v>25</v>
      </c>
      <c r="AB25" s="35" t="s">
        <v>25</v>
      </c>
      <c r="AC25" s="35" t="s">
        <v>25</v>
      </c>
      <c r="AD25" s="35" t="s">
        <v>25</v>
      </c>
      <c r="AE25" s="35" t="s">
        <v>25</v>
      </c>
      <c r="AF25" s="45" t="s">
        <v>36</v>
      </c>
      <c r="AG25" s="45" t="s">
        <v>37</v>
      </c>
      <c r="AH25" s="35" t="s">
        <v>26</v>
      </c>
      <c r="AI25" s="37" t="s">
        <v>26</v>
      </c>
      <c r="AJ25" s="392"/>
      <c r="AK25" s="393"/>
      <c r="AL25" s="83" t="s">
        <v>26</v>
      </c>
      <c r="AM25" s="35" t="s">
        <v>26</v>
      </c>
      <c r="AN25" s="35" t="s">
        <v>26</v>
      </c>
      <c r="AO25" s="35" t="s">
        <v>26</v>
      </c>
      <c r="AP25" s="35" t="s">
        <v>26</v>
      </c>
      <c r="AQ25" s="35" t="s">
        <v>26</v>
      </c>
      <c r="AR25" s="45" t="s">
        <v>36</v>
      </c>
      <c r="AS25" s="45" t="s">
        <v>37</v>
      </c>
      <c r="AT25" s="35" t="s">
        <v>44</v>
      </c>
      <c r="AU25" s="35" t="s">
        <v>44</v>
      </c>
      <c r="AV25" s="35" t="s">
        <v>44</v>
      </c>
      <c r="AW25" s="35" t="s">
        <v>44</v>
      </c>
      <c r="AX25" s="35" t="s">
        <v>44</v>
      </c>
      <c r="AY25" s="35" t="s">
        <v>44</v>
      </c>
      <c r="AZ25" s="35" t="s">
        <v>44</v>
      </c>
      <c r="BA25" s="35" t="s">
        <v>44</v>
      </c>
      <c r="BB25" s="35" t="s">
        <v>44</v>
      </c>
      <c r="BC25" s="45" t="s">
        <v>36</v>
      </c>
      <c r="BD25" s="45" t="s">
        <v>37</v>
      </c>
      <c r="BE25" s="84" t="s">
        <v>30</v>
      </c>
      <c r="BF25" s="84" t="s">
        <v>30</v>
      </c>
      <c r="BG25" s="35" t="s">
        <v>28</v>
      </c>
      <c r="BH25" s="35" t="s">
        <v>28</v>
      </c>
      <c r="BI25" s="35" t="s">
        <v>28</v>
      </c>
      <c r="BJ25" s="35" t="s">
        <v>28</v>
      </c>
      <c r="BK25" s="35" t="s">
        <v>28</v>
      </c>
      <c r="BL25" s="45" t="s">
        <v>37</v>
      </c>
      <c r="BM25" s="85" t="s">
        <v>29</v>
      </c>
      <c r="BN25" s="3"/>
    </row>
    <row r="26" spans="1:66" ht="24.95" customHeight="1" x14ac:dyDescent="0.25">
      <c r="A26" s="397"/>
      <c r="B26" s="35">
        <f t="shared" si="11"/>
        <v>20</v>
      </c>
      <c r="C26" s="44" t="s">
        <v>367</v>
      </c>
      <c r="D26" s="35">
        <v>18</v>
      </c>
      <c r="E26" s="35"/>
      <c r="F26" s="35"/>
      <c r="G26" s="35"/>
      <c r="H26" s="35"/>
      <c r="I26" s="35"/>
      <c r="J26" s="35"/>
      <c r="K26" s="35"/>
      <c r="L26" s="35"/>
      <c r="M26" s="35"/>
      <c r="N26" s="35" t="s">
        <v>20</v>
      </c>
      <c r="O26" s="35" t="s">
        <v>20</v>
      </c>
      <c r="P26" s="35" t="s">
        <v>20</v>
      </c>
      <c r="Q26" s="35" t="s">
        <v>20</v>
      </c>
      <c r="R26" s="35" t="s">
        <v>20</v>
      </c>
      <c r="S26" s="35" t="s">
        <v>20</v>
      </c>
      <c r="T26" s="35" t="s">
        <v>20</v>
      </c>
      <c r="U26" s="35" t="s">
        <v>20</v>
      </c>
      <c r="V26" s="35" t="s">
        <v>20</v>
      </c>
      <c r="W26" s="35" t="s">
        <v>20</v>
      </c>
      <c r="X26" s="35" t="s">
        <v>20</v>
      </c>
      <c r="Y26" s="35" t="s">
        <v>20</v>
      </c>
      <c r="Z26" s="35" t="s">
        <v>20</v>
      </c>
      <c r="AA26" s="35" t="s">
        <v>20</v>
      </c>
      <c r="AB26" s="35" t="s">
        <v>20</v>
      </c>
      <c r="AC26" s="35" t="s">
        <v>20</v>
      </c>
      <c r="AD26" s="45" t="s">
        <v>36</v>
      </c>
      <c r="AE26" s="45" t="s">
        <v>36</v>
      </c>
      <c r="AF26" s="45" t="s">
        <v>37</v>
      </c>
      <c r="AG26" s="45" t="s">
        <v>37</v>
      </c>
      <c r="AH26" s="35" t="s">
        <v>27</v>
      </c>
      <c r="AI26" s="37" t="s">
        <v>27</v>
      </c>
      <c r="AJ26" s="392"/>
      <c r="AK26" s="393"/>
      <c r="AL26" s="83" t="s">
        <v>27</v>
      </c>
      <c r="AM26" s="35" t="s">
        <v>27</v>
      </c>
      <c r="AN26" s="35" t="s">
        <v>27</v>
      </c>
      <c r="AO26" s="35" t="s">
        <v>27</v>
      </c>
      <c r="AP26" s="35" t="s">
        <v>27</v>
      </c>
      <c r="AQ26" s="35" t="s">
        <v>27</v>
      </c>
      <c r="AR26" s="35" t="s">
        <v>27</v>
      </c>
      <c r="AS26" s="35" t="s">
        <v>27</v>
      </c>
      <c r="AT26" s="35" t="s">
        <v>27</v>
      </c>
      <c r="AU26" s="35" t="s">
        <v>27</v>
      </c>
      <c r="AV26" s="35" t="s">
        <v>27</v>
      </c>
      <c r="AW26" s="35" t="s">
        <v>27</v>
      </c>
      <c r="AX26" s="35" t="s">
        <v>27</v>
      </c>
      <c r="AY26" s="35" t="s">
        <v>27</v>
      </c>
      <c r="AZ26" s="35" t="s">
        <v>27</v>
      </c>
      <c r="BA26" s="45" t="s">
        <v>36</v>
      </c>
      <c r="BB26" s="45" t="s">
        <v>36</v>
      </c>
      <c r="BC26" s="45" t="s">
        <v>37</v>
      </c>
      <c r="BD26" s="45" t="s">
        <v>37</v>
      </c>
      <c r="BE26" s="84" t="s">
        <v>30</v>
      </c>
      <c r="BF26" s="84" t="s">
        <v>30</v>
      </c>
      <c r="BG26" s="35" t="s">
        <v>28</v>
      </c>
      <c r="BH26" s="35" t="s">
        <v>28</v>
      </c>
      <c r="BI26" s="35" t="s">
        <v>28</v>
      </c>
      <c r="BJ26" s="35" t="s">
        <v>28</v>
      </c>
      <c r="BK26" s="35" t="s">
        <v>28</v>
      </c>
      <c r="BL26" s="45" t="s">
        <v>37</v>
      </c>
      <c r="BM26" s="85" t="s">
        <v>29</v>
      </c>
      <c r="BN26" s="3"/>
    </row>
    <row r="27" spans="1:66" ht="30" x14ac:dyDescent="0.25">
      <c r="A27" s="397"/>
      <c r="B27" s="35">
        <f t="shared" si="11"/>
        <v>21</v>
      </c>
      <c r="C27" s="56" t="s">
        <v>368</v>
      </c>
      <c r="D27" s="35">
        <f>261-55</f>
        <v>206</v>
      </c>
      <c r="E27" s="35"/>
      <c r="F27" s="35"/>
      <c r="G27" s="35"/>
      <c r="H27" s="35"/>
      <c r="I27" s="35"/>
      <c r="J27" s="35"/>
      <c r="K27" s="35"/>
      <c r="L27" s="35"/>
      <c r="M27" s="35"/>
      <c r="N27" s="35" t="s">
        <v>24</v>
      </c>
      <c r="O27" s="35" t="s">
        <v>24</v>
      </c>
      <c r="P27" s="35" t="s">
        <v>24</v>
      </c>
      <c r="Q27" s="35" t="s">
        <v>24</v>
      </c>
      <c r="R27" s="35" t="s">
        <v>24</v>
      </c>
      <c r="S27" s="35" t="s">
        <v>24</v>
      </c>
      <c r="T27" s="35" t="s">
        <v>24</v>
      </c>
      <c r="U27" s="35" t="s">
        <v>24</v>
      </c>
      <c r="V27" s="45" t="s">
        <v>36</v>
      </c>
      <c r="W27" s="45" t="s">
        <v>37</v>
      </c>
      <c r="X27" s="35" t="s">
        <v>25</v>
      </c>
      <c r="Y27" s="35" t="s">
        <v>25</v>
      </c>
      <c r="Z27" s="35" t="s">
        <v>25</v>
      </c>
      <c r="AA27" s="35" t="s">
        <v>25</v>
      </c>
      <c r="AB27" s="35" t="s">
        <v>25</v>
      </c>
      <c r="AC27" s="35" t="s">
        <v>25</v>
      </c>
      <c r="AD27" s="35" t="s">
        <v>25</v>
      </c>
      <c r="AE27" s="35" t="s">
        <v>25</v>
      </c>
      <c r="AF27" s="45" t="s">
        <v>36</v>
      </c>
      <c r="AG27" s="45" t="s">
        <v>37</v>
      </c>
      <c r="AH27" s="35" t="s">
        <v>26</v>
      </c>
      <c r="AI27" s="37" t="s">
        <v>26</v>
      </c>
      <c r="AJ27" s="392"/>
      <c r="AK27" s="393"/>
      <c r="AL27" s="83" t="s">
        <v>26</v>
      </c>
      <c r="AM27" s="35" t="s">
        <v>26</v>
      </c>
      <c r="AN27" s="35" t="s">
        <v>26</v>
      </c>
      <c r="AO27" s="35" t="s">
        <v>26</v>
      </c>
      <c r="AP27" s="35" t="s">
        <v>26</v>
      </c>
      <c r="AQ27" s="35" t="s">
        <v>26</v>
      </c>
      <c r="AR27" s="45" t="s">
        <v>36</v>
      </c>
      <c r="AS27" s="45" t="s">
        <v>37</v>
      </c>
      <c r="AT27" s="35" t="s">
        <v>44</v>
      </c>
      <c r="AU27" s="35" t="s">
        <v>44</v>
      </c>
      <c r="AV27" s="35" t="s">
        <v>44</v>
      </c>
      <c r="AW27" s="35" t="s">
        <v>44</v>
      </c>
      <c r="AX27" s="35" t="s">
        <v>44</v>
      </c>
      <c r="AY27" s="35" t="s">
        <v>44</v>
      </c>
      <c r="AZ27" s="35" t="s">
        <v>44</v>
      </c>
      <c r="BA27" s="35" t="s">
        <v>44</v>
      </c>
      <c r="BB27" s="35" t="s">
        <v>44</v>
      </c>
      <c r="BC27" s="45" t="s">
        <v>36</v>
      </c>
      <c r="BD27" s="45" t="s">
        <v>37</v>
      </c>
      <c r="BE27" s="84" t="s">
        <v>30</v>
      </c>
      <c r="BF27" s="84" t="s">
        <v>30</v>
      </c>
      <c r="BG27" s="35" t="s">
        <v>28</v>
      </c>
      <c r="BH27" s="35" t="s">
        <v>28</v>
      </c>
      <c r="BI27" s="35" t="s">
        <v>28</v>
      </c>
      <c r="BJ27" s="35" t="s">
        <v>28</v>
      </c>
      <c r="BK27" s="35" t="s">
        <v>28</v>
      </c>
      <c r="BL27" s="45" t="s">
        <v>37</v>
      </c>
      <c r="BM27" s="85" t="s">
        <v>29</v>
      </c>
      <c r="BN27" s="3"/>
    </row>
    <row r="28" spans="1:66" ht="30.75" thickBot="1" x14ac:dyDescent="0.3">
      <c r="A28" s="398"/>
      <c r="B28" s="38">
        <f>B27+1</f>
        <v>22</v>
      </c>
      <c r="C28" s="57" t="s">
        <v>369</v>
      </c>
      <c r="D28" s="38">
        <v>55</v>
      </c>
      <c r="E28" s="38"/>
      <c r="F28" s="38"/>
      <c r="G28" s="38"/>
      <c r="H28" s="38"/>
      <c r="I28" s="38"/>
      <c r="J28" s="38"/>
      <c r="K28" s="38"/>
      <c r="L28" s="38"/>
      <c r="M28" s="38"/>
      <c r="N28" s="38" t="s">
        <v>20</v>
      </c>
      <c r="O28" s="38" t="s">
        <v>20</v>
      </c>
      <c r="P28" s="38" t="s">
        <v>20</v>
      </c>
      <c r="Q28" s="38" t="s">
        <v>20</v>
      </c>
      <c r="R28" s="38" t="s">
        <v>20</v>
      </c>
      <c r="S28" s="38" t="s">
        <v>20</v>
      </c>
      <c r="T28" s="38" t="s">
        <v>20</v>
      </c>
      <c r="U28" s="38" t="s">
        <v>20</v>
      </c>
      <c r="V28" s="38" t="s">
        <v>20</v>
      </c>
      <c r="W28" s="38" t="s">
        <v>20</v>
      </c>
      <c r="X28" s="38" t="s">
        <v>20</v>
      </c>
      <c r="Y28" s="38" t="s">
        <v>20</v>
      </c>
      <c r="Z28" s="38" t="s">
        <v>20</v>
      </c>
      <c r="AA28" s="38" t="s">
        <v>20</v>
      </c>
      <c r="AB28" s="58" t="s">
        <v>21</v>
      </c>
      <c r="AC28" s="58" t="s">
        <v>21</v>
      </c>
      <c r="AD28" s="58" t="s">
        <v>21</v>
      </c>
      <c r="AE28" s="401" t="s">
        <v>22</v>
      </c>
      <c r="AF28" s="401"/>
      <c r="AG28" s="401"/>
      <c r="AH28" s="38"/>
      <c r="AI28" s="41"/>
      <c r="AJ28" s="392"/>
      <c r="AK28" s="393"/>
      <c r="AL28" s="72"/>
      <c r="AM28" s="52" t="s">
        <v>12</v>
      </c>
      <c r="AN28" s="38"/>
      <c r="AO28" s="59" t="s">
        <v>13</v>
      </c>
      <c r="AP28" s="59" t="s">
        <v>13</v>
      </c>
      <c r="AQ28" s="59" t="s">
        <v>13</v>
      </c>
      <c r="AR28" s="59" t="s">
        <v>13</v>
      </c>
      <c r="AS28" s="59" t="s">
        <v>13</v>
      </c>
      <c r="AT28" s="59" t="s">
        <v>13</v>
      </c>
      <c r="AU28" s="59" t="s">
        <v>13</v>
      </c>
      <c r="AV28" s="59" t="s">
        <v>13</v>
      </c>
      <c r="AW28" s="59" t="s">
        <v>13</v>
      </c>
      <c r="AX28" s="59" t="s">
        <v>13</v>
      </c>
      <c r="AY28" s="59" t="s">
        <v>13</v>
      </c>
      <c r="AZ28" s="59" t="s">
        <v>13</v>
      </c>
      <c r="BA28" s="59" t="s">
        <v>13</v>
      </c>
      <c r="BB28" s="59" t="s">
        <v>13</v>
      </c>
      <c r="BC28" s="424" t="s">
        <v>337</v>
      </c>
      <c r="BD28" s="424"/>
      <c r="BE28" s="38"/>
      <c r="BF28" s="38"/>
      <c r="BG28" s="38"/>
      <c r="BH28" s="38"/>
      <c r="BI28" s="52" t="s">
        <v>23</v>
      </c>
      <c r="BJ28" s="38"/>
      <c r="BK28" s="38"/>
      <c r="BL28" s="58"/>
      <c r="BM28" s="74" t="s">
        <v>29</v>
      </c>
      <c r="BN28" s="3"/>
    </row>
    <row r="29" spans="1:66" s="113" customFormat="1" ht="45" x14ac:dyDescent="0.25">
      <c r="A29" s="396" t="s">
        <v>35</v>
      </c>
      <c r="B29" s="110">
        <f>B28+1</f>
        <v>23</v>
      </c>
      <c r="C29" s="48" t="s">
        <v>49</v>
      </c>
      <c r="D29" s="110">
        <v>39</v>
      </c>
      <c r="E29" s="110"/>
      <c r="F29" s="110"/>
      <c r="G29" s="128"/>
      <c r="H29" s="110"/>
      <c r="I29" s="115" t="s">
        <v>562</v>
      </c>
      <c r="J29" s="110" t="s">
        <v>563</v>
      </c>
      <c r="K29" s="110" t="s">
        <v>563</v>
      </c>
      <c r="L29" s="49" t="s">
        <v>37</v>
      </c>
      <c r="M29" s="110"/>
      <c r="N29" s="110" t="s">
        <v>564</v>
      </c>
      <c r="O29" s="49" t="s">
        <v>37</v>
      </c>
      <c r="P29" s="110" t="s">
        <v>565</v>
      </c>
      <c r="Q29" s="110" t="s">
        <v>566</v>
      </c>
      <c r="R29" s="49" t="s">
        <v>37</v>
      </c>
      <c r="S29" s="110" t="s">
        <v>567</v>
      </c>
      <c r="T29" s="110" t="s">
        <v>549</v>
      </c>
      <c r="U29" s="49" t="s">
        <v>37</v>
      </c>
      <c r="V29" s="48"/>
      <c r="W29" s="110" t="s">
        <v>568</v>
      </c>
      <c r="X29" s="110" t="s">
        <v>568</v>
      </c>
      <c r="Y29" s="110" t="s">
        <v>569</v>
      </c>
      <c r="Z29" s="110" t="s">
        <v>569</v>
      </c>
      <c r="AA29" s="115" t="s">
        <v>570</v>
      </c>
      <c r="AB29" s="48"/>
      <c r="AC29" s="48"/>
      <c r="AD29" s="110"/>
      <c r="AE29" s="110"/>
      <c r="AF29" s="110"/>
      <c r="AG29" s="110"/>
      <c r="AH29" s="110"/>
      <c r="AI29" s="117" t="s">
        <v>12</v>
      </c>
      <c r="AJ29" s="392"/>
      <c r="AK29" s="393"/>
      <c r="AL29" s="111"/>
      <c r="AM29" s="120" t="s">
        <v>13</v>
      </c>
      <c r="AN29" s="120" t="s">
        <v>13</v>
      </c>
      <c r="AO29" s="120" t="s">
        <v>13</v>
      </c>
      <c r="AP29" s="120" t="s">
        <v>13</v>
      </c>
      <c r="AQ29" s="120" t="s">
        <v>13</v>
      </c>
      <c r="AR29" s="120" t="s">
        <v>13</v>
      </c>
      <c r="AS29" s="120" t="s">
        <v>13</v>
      </c>
      <c r="AT29" s="120" t="s">
        <v>13</v>
      </c>
      <c r="AU29" s="120" t="s">
        <v>13</v>
      </c>
      <c r="AV29" s="120" t="s">
        <v>13</v>
      </c>
      <c r="AW29" s="120" t="s">
        <v>13</v>
      </c>
      <c r="AX29" s="120" t="s">
        <v>13</v>
      </c>
      <c r="AY29" s="120" t="s">
        <v>13</v>
      </c>
      <c r="AZ29" s="120" t="s">
        <v>13</v>
      </c>
      <c r="BA29" s="423" t="s">
        <v>337</v>
      </c>
      <c r="BB29" s="423"/>
      <c r="BC29" s="110"/>
      <c r="BD29" s="110"/>
      <c r="BE29" s="110"/>
      <c r="BF29" s="110"/>
      <c r="BG29" s="110"/>
      <c r="BH29" s="110"/>
      <c r="BI29" s="49" t="s">
        <v>23</v>
      </c>
      <c r="BJ29" s="110"/>
      <c r="BK29" s="110"/>
      <c r="BL29" s="110"/>
      <c r="BM29" s="112"/>
    </row>
    <row r="30" spans="1:66" s="113" customFormat="1" ht="45" x14ac:dyDescent="0.25">
      <c r="A30" s="397"/>
      <c r="B30" s="51">
        <f>B29+1</f>
        <v>24</v>
      </c>
      <c r="C30" s="55" t="s">
        <v>50</v>
      </c>
      <c r="D30" s="51">
        <v>37</v>
      </c>
      <c r="E30" s="51"/>
      <c r="F30" s="129"/>
      <c r="G30" s="51"/>
      <c r="H30" s="130" t="s">
        <v>562</v>
      </c>
      <c r="I30" s="51" t="s">
        <v>564</v>
      </c>
      <c r="J30" s="62" t="s">
        <v>37</v>
      </c>
      <c r="K30" s="51" t="s">
        <v>567</v>
      </c>
      <c r="L30" s="51" t="s">
        <v>549</v>
      </c>
      <c r="M30" s="51"/>
      <c r="N30" s="62" t="s">
        <v>37</v>
      </c>
      <c r="O30" s="51" t="s">
        <v>563</v>
      </c>
      <c r="P30" s="51" t="s">
        <v>563</v>
      </c>
      <c r="Q30" s="62" t="s">
        <v>37</v>
      </c>
      <c r="R30" s="51" t="s">
        <v>565</v>
      </c>
      <c r="S30" s="51" t="s">
        <v>566</v>
      </c>
      <c r="T30" s="62" t="s">
        <v>37</v>
      </c>
      <c r="U30" s="51" t="s">
        <v>568</v>
      </c>
      <c r="V30" s="51" t="s">
        <v>568</v>
      </c>
      <c r="W30" s="51" t="s">
        <v>569</v>
      </c>
      <c r="X30" s="51" t="s">
        <v>569</v>
      </c>
      <c r="Y30" s="130" t="s">
        <v>570</v>
      </c>
      <c r="Z30" s="55"/>
      <c r="AA30" s="55"/>
      <c r="AB30" s="51"/>
      <c r="AC30" s="51"/>
      <c r="AD30" s="51"/>
      <c r="AE30" s="51"/>
      <c r="AF30" s="55"/>
      <c r="AG30" s="55"/>
      <c r="AH30" s="51"/>
      <c r="AI30" s="131" t="s">
        <v>12</v>
      </c>
      <c r="AJ30" s="392"/>
      <c r="AK30" s="393"/>
      <c r="AL30" s="121"/>
      <c r="AM30" s="122" t="s">
        <v>13</v>
      </c>
      <c r="AN30" s="122" t="s">
        <v>13</v>
      </c>
      <c r="AO30" s="122" t="s">
        <v>13</v>
      </c>
      <c r="AP30" s="122" t="s">
        <v>13</v>
      </c>
      <c r="AQ30" s="122" t="s">
        <v>13</v>
      </c>
      <c r="AR30" s="122" t="s">
        <v>13</v>
      </c>
      <c r="AS30" s="122" t="s">
        <v>13</v>
      </c>
      <c r="AT30" s="122" t="s">
        <v>13</v>
      </c>
      <c r="AU30" s="122" t="s">
        <v>13</v>
      </c>
      <c r="AV30" s="122" t="s">
        <v>13</v>
      </c>
      <c r="AW30" s="122" t="s">
        <v>13</v>
      </c>
      <c r="AX30" s="122" t="s">
        <v>13</v>
      </c>
      <c r="AY30" s="122" t="s">
        <v>13</v>
      </c>
      <c r="AZ30" s="122" t="s">
        <v>13</v>
      </c>
      <c r="BA30" s="412" t="s">
        <v>337</v>
      </c>
      <c r="BB30" s="412"/>
      <c r="BC30" s="51"/>
      <c r="BD30" s="51"/>
      <c r="BE30" s="51"/>
      <c r="BF30" s="51"/>
      <c r="BG30" s="51"/>
      <c r="BH30" s="51"/>
      <c r="BI30" s="62" t="s">
        <v>23</v>
      </c>
      <c r="BJ30" s="51"/>
      <c r="BK30" s="51"/>
      <c r="BL30" s="51"/>
      <c r="BM30" s="123"/>
    </row>
    <row r="31" spans="1:66" s="113" customFormat="1" ht="45" x14ac:dyDescent="0.25">
      <c r="A31" s="397"/>
      <c r="B31" s="51">
        <f t="shared" ref="B31:B45" si="12">B30+1</f>
        <v>25</v>
      </c>
      <c r="C31" s="55" t="s">
        <v>713</v>
      </c>
      <c r="D31" s="51">
        <v>45</v>
      </c>
      <c r="E31" s="51"/>
      <c r="F31" s="51"/>
      <c r="G31" s="51"/>
      <c r="H31" s="51"/>
      <c r="I31" s="51"/>
      <c r="J31" s="51"/>
      <c r="K31" s="51"/>
      <c r="L31" s="127"/>
      <c r="M31" s="51"/>
      <c r="N31" s="130" t="s">
        <v>562</v>
      </c>
      <c r="O31" s="51" t="s">
        <v>567</v>
      </c>
      <c r="P31" s="51" t="s">
        <v>549</v>
      </c>
      <c r="Q31" s="62" t="s">
        <v>37</v>
      </c>
      <c r="R31" s="51" t="s">
        <v>563</v>
      </c>
      <c r="S31" s="51" t="s">
        <v>563</v>
      </c>
      <c r="T31" s="62" t="s">
        <v>37</v>
      </c>
      <c r="U31" s="51" t="s">
        <v>565</v>
      </c>
      <c r="V31" s="51" t="s">
        <v>566</v>
      </c>
      <c r="W31" s="62" t="s">
        <v>37</v>
      </c>
      <c r="X31" s="51" t="s">
        <v>564</v>
      </c>
      <c r="Y31" s="62" t="s">
        <v>37</v>
      </c>
      <c r="Z31" s="51" t="s">
        <v>568</v>
      </c>
      <c r="AA31" s="51" t="s">
        <v>568</v>
      </c>
      <c r="AB31" s="51" t="s">
        <v>569</v>
      </c>
      <c r="AC31" s="51" t="s">
        <v>569</v>
      </c>
      <c r="AD31" s="55"/>
      <c r="AE31" s="130" t="s">
        <v>570</v>
      </c>
      <c r="AF31" s="55"/>
      <c r="AG31" s="55"/>
      <c r="AH31" s="51"/>
      <c r="AI31" s="131" t="s">
        <v>12</v>
      </c>
      <c r="AJ31" s="392"/>
      <c r="AK31" s="393"/>
      <c r="AL31" s="121"/>
      <c r="AM31" s="122" t="s">
        <v>13</v>
      </c>
      <c r="AN31" s="122" t="s">
        <v>13</v>
      </c>
      <c r="AO31" s="122" t="s">
        <v>13</v>
      </c>
      <c r="AP31" s="122" t="s">
        <v>13</v>
      </c>
      <c r="AQ31" s="122" t="s">
        <v>13</v>
      </c>
      <c r="AR31" s="122" t="s">
        <v>13</v>
      </c>
      <c r="AS31" s="122" t="s">
        <v>13</v>
      </c>
      <c r="AT31" s="122" t="s">
        <v>13</v>
      </c>
      <c r="AU31" s="122" t="s">
        <v>13</v>
      </c>
      <c r="AV31" s="122" t="s">
        <v>13</v>
      </c>
      <c r="AW31" s="122" t="s">
        <v>13</v>
      </c>
      <c r="AX31" s="122" t="s">
        <v>13</v>
      </c>
      <c r="AY31" s="122" t="s">
        <v>13</v>
      </c>
      <c r="AZ31" s="122" t="s">
        <v>13</v>
      </c>
      <c r="BA31" s="412" t="s">
        <v>337</v>
      </c>
      <c r="BB31" s="412"/>
      <c r="BC31" s="51"/>
      <c r="BD31" s="51"/>
      <c r="BE31" s="51"/>
      <c r="BF31" s="51"/>
      <c r="BG31" s="51"/>
      <c r="BH31" s="51"/>
      <c r="BI31" s="62" t="s">
        <v>23</v>
      </c>
      <c r="BJ31" s="51"/>
      <c r="BK31" s="51"/>
      <c r="BL31" s="51"/>
      <c r="BM31" s="123"/>
    </row>
    <row r="32" spans="1:66" s="113" customFormat="1" ht="45.75" thickBot="1" x14ac:dyDescent="0.3">
      <c r="A32" s="397"/>
      <c r="B32" s="170">
        <f t="shared" si="12"/>
        <v>26</v>
      </c>
      <c r="C32" s="55" t="s">
        <v>32</v>
      </c>
      <c r="D32" s="51">
        <v>38</v>
      </c>
      <c r="E32" s="51"/>
      <c r="F32" s="51"/>
      <c r="G32" s="51"/>
      <c r="H32" s="51"/>
      <c r="I32" s="55"/>
      <c r="J32" s="55"/>
      <c r="K32" s="51"/>
      <c r="L32" s="51"/>
      <c r="M32" s="127"/>
      <c r="N32" s="51"/>
      <c r="O32" s="130" t="s">
        <v>571</v>
      </c>
      <c r="P32" s="51" t="s">
        <v>572</v>
      </c>
      <c r="Q32" s="62" t="s">
        <v>37</v>
      </c>
      <c r="R32" s="51" t="s">
        <v>573</v>
      </c>
      <c r="S32" s="62" t="s">
        <v>37</v>
      </c>
      <c r="T32" s="51" t="s">
        <v>574</v>
      </c>
      <c r="U32" s="51" t="s">
        <v>575</v>
      </c>
      <c r="V32" s="62" t="s">
        <v>37</v>
      </c>
      <c r="W32" s="51" t="s">
        <v>576</v>
      </c>
      <c r="X32" s="51" t="s">
        <v>577</v>
      </c>
      <c r="Y32" s="62" t="s">
        <v>37</v>
      </c>
      <c r="Z32" s="51" t="s">
        <v>565</v>
      </c>
      <c r="AA32" s="51" t="s">
        <v>566</v>
      </c>
      <c r="AB32" s="62" t="s">
        <v>37</v>
      </c>
      <c r="AC32" s="51" t="s">
        <v>563</v>
      </c>
      <c r="AD32" s="55"/>
      <c r="AE32" s="51" t="s">
        <v>563</v>
      </c>
      <c r="AF32" s="62" t="s">
        <v>37</v>
      </c>
      <c r="AG32" s="51" t="s">
        <v>578</v>
      </c>
      <c r="AH32" s="62" t="s">
        <v>37</v>
      </c>
      <c r="AI32" s="124"/>
      <c r="AJ32" s="392"/>
      <c r="AK32" s="393"/>
      <c r="AL32" s="121"/>
      <c r="AM32" s="130" t="s">
        <v>562</v>
      </c>
      <c r="AN32" s="51" t="s">
        <v>579</v>
      </c>
      <c r="AO32" s="51" t="s">
        <v>580</v>
      </c>
      <c r="AP32" s="62" t="s">
        <v>37</v>
      </c>
      <c r="AQ32" s="51" t="s">
        <v>581</v>
      </c>
      <c r="AR32" s="51" t="s">
        <v>581</v>
      </c>
      <c r="AS32" s="62" t="s">
        <v>37</v>
      </c>
      <c r="AT32" s="51" t="s">
        <v>582</v>
      </c>
      <c r="AU32" s="51"/>
      <c r="AV32" s="62" t="s">
        <v>37</v>
      </c>
      <c r="AW32" s="51" t="s">
        <v>567</v>
      </c>
      <c r="AX32" s="51" t="s">
        <v>549</v>
      </c>
      <c r="AY32" s="62" t="s">
        <v>37</v>
      </c>
      <c r="AZ32" s="51" t="s">
        <v>583</v>
      </c>
      <c r="BA32" s="62" t="s">
        <v>37</v>
      </c>
      <c r="BB32" s="51" t="s">
        <v>584</v>
      </c>
      <c r="BC32" s="62" t="s">
        <v>37</v>
      </c>
      <c r="BD32" s="51" t="s">
        <v>585</v>
      </c>
      <c r="BE32" s="51" t="s">
        <v>585</v>
      </c>
      <c r="BF32" s="51"/>
      <c r="BG32" s="130" t="s">
        <v>570</v>
      </c>
      <c r="BH32" s="51"/>
      <c r="BI32" s="51"/>
      <c r="BJ32" s="51"/>
      <c r="BK32" s="51"/>
      <c r="BL32" s="51"/>
      <c r="BM32" s="123"/>
    </row>
    <row r="33" spans="1:65" s="113" customFormat="1" ht="45" x14ac:dyDescent="0.25">
      <c r="A33" s="397"/>
      <c r="B33" s="208">
        <f t="shared" si="12"/>
        <v>27</v>
      </c>
      <c r="C33" s="55" t="s">
        <v>733</v>
      </c>
      <c r="D33" s="208"/>
      <c r="E33" s="208"/>
      <c r="F33" s="208"/>
      <c r="G33" s="208"/>
      <c r="H33" s="208"/>
      <c r="I33" s="55"/>
      <c r="J33" s="55"/>
      <c r="K33" s="208"/>
      <c r="L33" s="208"/>
      <c r="M33" s="208"/>
      <c r="N33" s="208"/>
      <c r="O33" s="208" t="s">
        <v>572</v>
      </c>
      <c r="P33" s="62" t="s">
        <v>37</v>
      </c>
      <c r="Q33" s="208" t="s">
        <v>734</v>
      </c>
      <c r="R33" s="62" t="s">
        <v>37</v>
      </c>
      <c r="S33" s="110" t="s">
        <v>550</v>
      </c>
      <c r="T33" s="110" t="s">
        <v>550</v>
      </c>
      <c r="U33" s="49" t="s">
        <v>37</v>
      </c>
      <c r="V33" s="208" t="s">
        <v>735</v>
      </c>
      <c r="W33" s="208" t="s">
        <v>735</v>
      </c>
      <c r="X33" s="62" t="s">
        <v>37</v>
      </c>
      <c r="Y33" s="208" t="s">
        <v>604</v>
      </c>
      <c r="Z33" s="208" t="s">
        <v>736</v>
      </c>
      <c r="AA33" s="62" t="s">
        <v>37</v>
      </c>
      <c r="AB33" s="208" t="s">
        <v>737</v>
      </c>
      <c r="AC33" s="208" t="s">
        <v>737</v>
      </c>
      <c r="AD33" s="55"/>
      <c r="AE33" s="130" t="s">
        <v>562</v>
      </c>
      <c r="AF33" s="62"/>
      <c r="AG33" s="208"/>
      <c r="AH33" s="62"/>
      <c r="AI33" s="124"/>
      <c r="AJ33" s="392"/>
      <c r="AK33" s="393"/>
      <c r="AL33" s="121"/>
      <c r="AM33" s="110" t="s">
        <v>564</v>
      </c>
      <c r="AN33" s="49" t="s">
        <v>37</v>
      </c>
      <c r="AO33" s="208" t="s">
        <v>565</v>
      </c>
      <c r="AP33" s="208" t="s">
        <v>566</v>
      </c>
      <c r="AQ33" s="62" t="s">
        <v>37</v>
      </c>
      <c r="AR33" s="208" t="s">
        <v>567</v>
      </c>
      <c r="AS33" s="208" t="s">
        <v>549</v>
      </c>
      <c r="AT33" s="62" t="s">
        <v>37</v>
      </c>
      <c r="AU33" s="208"/>
      <c r="AV33" s="208" t="s">
        <v>568</v>
      </c>
      <c r="AW33" s="208" t="s">
        <v>568</v>
      </c>
      <c r="AX33" s="208" t="s">
        <v>569</v>
      </c>
      <c r="AY33" s="208" t="s">
        <v>569</v>
      </c>
      <c r="AZ33" s="208"/>
      <c r="BA33" s="130" t="s">
        <v>570</v>
      </c>
      <c r="BB33" s="208"/>
      <c r="BC33" s="62"/>
      <c r="BD33" s="208"/>
      <c r="BE33" s="208"/>
      <c r="BF33" s="208"/>
      <c r="BG33" s="130"/>
      <c r="BH33" s="208"/>
      <c r="BI33" s="208"/>
      <c r="BJ33" s="208"/>
      <c r="BK33" s="208"/>
      <c r="BL33" s="208"/>
      <c r="BM33" s="123"/>
    </row>
    <row r="34" spans="1:65" s="3" customFormat="1" ht="45" x14ac:dyDescent="0.25">
      <c r="A34" s="397"/>
      <c r="B34" s="208">
        <f t="shared" si="12"/>
        <v>28</v>
      </c>
      <c r="C34" s="43" t="s">
        <v>33</v>
      </c>
      <c r="D34" s="35">
        <v>37</v>
      </c>
      <c r="E34" s="35"/>
      <c r="F34" s="35"/>
      <c r="G34" s="35"/>
      <c r="H34" s="44"/>
      <c r="I34" s="44"/>
      <c r="J34" s="44"/>
      <c r="K34" s="126"/>
      <c r="L34" s="44"/>
      <c r="M34" s="35"/>
      <c r="N34" s="44"/>
      <c r="O34" s="44"/>
      <c r="P34" s="44"/>
      <c r="Q34" s="44"/>
      <c r="R34" s="44"/>
      <c r="S34" s="130" t="s">
        <v>562</v>
      </c>
      <c r="T34" s="383" t="s">
        <v>586</v>
      </c>
      <c r="U34" s="383"/>
      <c r="V34" s="385" t="s">
        <v>558</v>
      </c>
      <c r="W34" s="385"/>
      <c r="X34" s="51" t="s">
        <v>564</v>
      </c>
      <c r="Y34" s="385" t="s">
        <v>587</v>
      </c>
      <c r="Z34" s="385"/>
      <c r="AA34" s="385"/>
      <c r="AB34" s="383" t="s">
        <v>568</v>
      </c>
      <c r="AC34" s="383"/>
      <c r="AD34" s="383" t="s">
        <v>588</v>
      </c>
      <c r="AE34" s="383"/>
      <c r="AF34" s="130" t="s">
        <v>570</v>
      </c>
      <c r="AG34" s="35"/>
      <c r="AH34" s="35"/>
      <c r="AI34" s="131" t="s">
        <v>12</v>
      </c>
      <c r="AJ34" s="392"/>
      <c r="AK34" s="393"/>
      <c r="AL34" s="83"/>
      <c r="AM34" s="122" t="s">
        <v>13</v>
      </c>
      <c r="AN34" s="122" t="s">
        <v>13</v>
      </c>
      <c r="AO34" s="122" t="s">
        <v>13</v>
      </c>
      <c r="AP34" s="122" t="s">
        <v>13</v>
      </c>
      <c r="AQ34" s="122" t="s">
        <v>13</v>
      </c>
      <c r="AR34" s="122" t="s">
        <v>13</v>
      </c>
      <c r="AS34" s="122" t="s">
        <v>13</v>
      </c>
      <c r="AT34" s="122" t="s">
        <v>13</v>
      </c>
      <c r="AU34" s="122" t="s">
        <v>13</v>
      </c>
      <c r="AV34" s="122" t="s">
        <v>13</v>
      </c>
      <c r="AW34" s="122" t="s">
        <v>13</v>
      </c>
      <c r="AX34" s="122" t="s">
        <v>13</v>
      </c>
      <c r="AY34" s="122" t="s">
        <v>13</v>
      </c>
      <c r="AZ34" s="122" t="s">
        <v>13</v>
      </c>
      <c r="BA34" s="412" t="s">
        <v>337</v>
      </c>
      <c r="BB34" s="412"/>
      <c r="BC34" s="35"/>
      <c r="BD34" s="35"/>
      <c r="BE34" s="35"/>
      <c r="BF34" s="35"/>
      <c r="BG34" s="35"/>
      <c r="BH34" s="35"/>
      <c r="BI34" s="62" t="s">
        <v>23</v>
      </c>
      <c r="BJ34" s="35"/>
      <c r="BK34" s="35"/>
      <c r="BL34" s="35"/>
      <c r="BM34" s="86"/>
    </row>
    <row r="35" spans="1:65" s="3" customFormat="1" ht="45.75" thickBot="1" x14ac:dyDescent="0.3">
      <c r="A35" s="397"/>
      <c r="B35" s="35">
        <f t="shared" si="12"/>
        <v>29</v>
      </c>
      <c r="C35" s="43" t="s">
        <v>34</v>
      </c>
      <c r="D35" s="35">
        <v>26</v>
      </c>
      <c r="E35" s="35"/>
      <c r="F35" s="126"/>
      <c r="G35" s="130" t="s">
        <v>571</v>
      </c>
      <c r="H35" s="383" t="s">
        <v>590</v>
      </c>
      <c r="I35" s="383"/>
      <c r="J35" s="383" t="s">
        <v>592</v>
      </c>
      <c r="K35" s="383"/>
      <c r="L35" s="163" t="s">
        <v>589</v>
      </c>
      <c r="M35" s="383" t="s">
        <v>591</v>
      </c>
      <c r="N35" s="383"/>
      <c r="O35" s="383" t="s">
        <v>560</v>
      </c>
      <c r="P35" s="383"/>
      <c r="Q35" s="383" t="s">
        <v>593</v>
      </c>
      <c r="R35" s="383"/>
      <c r="S35" s="130" t="s">
        <v>562</v>
      </c>
      <c r="T35" s="383" t="s">
        <v>586</v>
      </c>
      <c r="U35" s="383"/>
      <c r="V35" s="383" t="s">
        <v>558</v>
      </c>
      <c r="W35" s="383"/>
      <c r="X35" s="163" t="s">
        <v>564</v>
      </c>
      <c r="Y35" s="383" t="s">
        <v>587</v>
      </c>
      <c r="Z35" s="383"/>
      <c r="AA35" s="383"/>
      <c r="AB35" s="383" t="s">
        <v>568</v>
      </c>
      <c r="AC35" s="383"/>
      <c r="AD35" s="383" t="s">
        <v>588</v>
      </c>
      <c r="AE35" s="383"/>
      <c r="AF35" s="130" t="s">
        <v>570</v>
      </c>
      <c r="AG35" s="163"/>
      <c r="AH35" s="163"/>
      <c r="AI35" s="131" t="s">
        <v>12</v>
      </c>
      <c r="AJ35" s="392"/>
      <c r="AK35" s="393"/>
      <c r="AL35" s="83"/>
      <c r="AM35" s="122" t="s">
        <v>13</v>
      </c>
      <c r="AN35" s="122" t="s">
        <v>13</v>
      </c>
      <c r="AO35" s="122" t="s">
        <v>13</v>
      </c>
      <c r="AP35" s="122" t="s">
        <v>13</v>
      </c>
      <c r="AQ35" s="122" t="s">
        <v>13</v>
      </c>
      <c r="AR35" s="122" t="s">
        <v>13</v>
      </c>
      <c r="AS35" s="122" t="s">
        <v>13</v>
      </c>
      <c r="AT35" s="122" t="s">
        <v>13</v>
      </c>
      <c r="AU35" s="122" t="s">
        <v>13</v>
      </c>
      <c r="AV35" s="122" t="s">
        <v>13</v>
      </c>
      <c r="AW35" s="122" t="s">
        <v>13</v>
      </c>
      <c r="AX35" s="122" t="s">
        <v>13</v>
      </c>
      <c r="AY35" s="122" t="s">
        <v>13</v>
      </c>
      <c r="AZ35" s="122" t="s">
        <v>13</v>
      </c>
      <c r="BA35" s="412" t="s">
        <v>337</v>
      </c>
      <c r="BB35" s="412"/>
      <c r="BC35" s="35"/>
      <c r="BD35" s="35"/>
      <c r="BE35" s="35"/>
      <c r="BF35" s="35"/>
      <c r="BG35" s="35"/>
      <c r="BH35" s="35"/>
      <c r="BI35" s="62" t="s">
        <v>23</v>
      </c>
      <c r="BJ35" s="35"/>
      <c r="BK35" s="35"/>
      <c r="BL35" s="35"/>
      <c r="BM35" s="86"/>
    </row>
    <row r="36" spans="1:65" s="3" customFormat="1" ht="60" x14ac:dyDescent="0.25">
      <c r="A36" s="396" t="s">
        <v>38</v>
      </c>
      <c r="B36" s="21">
        <f>B35+1</f>
        <v>30</v>
      </c>
      <c r="C36" s="48" t="s">
        <v>370</v>
      </c>
      <c r="D36" s="21">
        <v>2691</v>
      </c>
      <c r="E36" s="21"/>
      <c r="F36" s="21"/>
      <c r="G36" s="21"/>
      <c r="H36" s="21"/>
      <c r="I36" s="21"/>
      <c r="J36" s="21"/>
      <c r="K36" s="21"/>
      <c r="L36" s="21"/>
      <c r="M36" s="21"/>
      <c r="N36" s="21" t="s">
        <v>24</v>
      </c>
      <c r="O36" s="21" t="s">
        <v>24</v>
      </c>
      <c r="P36" s="21" t="s">
        <v>24</v>
      </c>
      <c r="Q36" s="21" t="s">
        <v>24</v>
      </c>
      <c r="R36" s="21" t="s">
        <v>24</v>
      </c>
      <c r="S36" s="21" t="s">
        <v>24</v>
      </c>
      <c r="T36" s="21" t="s">
        <v>24</v>
      </c>
      <c r="U36" s="21" t="s">
        <v>24</v>
      </c>
      <c r="V36" s="54" t="s">
        <v>36</v>
      </c>
      <c r="W36" s="54" t="s">
        <v>37</v>
      </c>
      <c r="X36" s="21" t="s">
        <v>25</v>
      </c>
      <c r="Y36" s="21" t="s">
        <v>25</v>
      </c>
      <c r="Z36" s="21" t="s">
        <v>25</v>
      </c>
      <c r="AA36" s="21" t="s">
        <v>25</v>
      </c>
      <c r="AB36" s="21" t="s">
        <v>25</v>
      </c>
      <c r="AC36" s="21" t="s">
        <v>25</v>
      </c>
      <c r="AD36" s="21" t="s">
        <v>25</v>
      </c>
      <c r="AE36" s="21" t="s">
        <v>25</v>
      </c>
      <c r="AF36" s="54" t="s">
        <v>36</v>
      </c>
      <c r="AG36" s="54" t="s">
        <v>37</v>
      </c>
      <c r="AH36" s="21" t="s">
        <v>26</v>
      </c>
      <c r="AI36" s="10" t="s">
        <v>26</v>
      </c>
      <c r="AJ36" s="392"/>
      <c r="AK36" s="393"/>
      <c r="AL36" s="75" t="s">
        <v>26</v>
      </c>
      <c r="AM36" s="21" t="s">
        <v>26</v>
      </c>
      <c r="AN36" s="21" t="s">
        <v>26</v>
      </c>
      <c r="AO36" s="21" t="s">
        <v>26</v>
      </c>
      <c r="AP36" s="21" t="s">
        <v>26</v>
      </c>
      <c r="AQ36" s="21" t="s">
        <v>26</v>
      </c>
      <c r="AR36" s="54" t="s">
        <v>36</v>
      </c>
      <c r="AS36" s="54" t="s">
        <v>37</v>
      </c>
      <c r="AT36" s="21" t="s">
        <v>44</v>
      </c>
      <c r="AU36" s="21" t="s">
        <v>44</v>
      </c>
      <c r="AV36" s="21" t="s">
        <v>44</v>
      </c>
      <c r="AW36" s="21" t="s">
        <v>44</v>
      </c>
      <c r="AX36" s="21" t="s">
        <v>44</v>
      </c>
      <c r="AY36" s="21" t="s">
        <v>44</v>
      </c>
      <c r="AZ36" s="21" t="s">
        <v>44</v>
      </c>
      <c r="BA36" s="21" t="s">
        <v>44</v>
      </c>
      <c r="BB36" s="21" t="s">
        <v>44</v>
      </c>
      <c r="BC36" s="54" t="s">
        <v>36</v>
      </c>
      <c r="BD36" s="54" t="s">
        <v>37</v>
      </c>
      <c r="BE36" s="81" t="s">
        <v>30</v>
      </c>
      <c r="BF36" s="81" t="s">
        <v>30</v>
      </c>
      <c r="BG36" s="21" t="s">
        <v>28</v>
      </c>
      <c r="BH36" s="21" t="s">
        <v>28</v>
      </c>
      <c r="BI36" s="21" t="s">
        <v>28</v>
      </c>
      <c r="BJ36" s="21" t="s">
        <v>28</v>
      </c>
      <c r="BK36" s="21" t="s">
        <v>28</v>
      </c>
      <c r="BL36" s="54" t="s">
        <v>37</v>
      </c>
      <c r="BM36" s="82" t="s">
        <v>29</v>
      </c>
    </row>
    <row r="37" spans="1:65" s="3" customFormat="1" ht="22.5" customHeight="1" x14ac:dyDescent="0.25">
      <c r="A37" s="397"/>
      <c r="B37" s="35">
        <f t="shared" si="12"/>
        <v>31</v>
      </c>
      <c r="C37" s="44" t="s">
        <v>367</v>
      </c>
      <c r="D37" s="35">
        <v>31</v>
      </c>
      <c r="E37" s="35"/>
      <c r="F37" s="35"/>
      <c r="G37" s="35"/>
      <c r="H37" s="35"/>
      <c r="I37" s="35"/>
      <c r="J37" s="35"/>
      <c r="K37" s="35"/>
      <c r="L37" s="35"/>
      <c r="M37" s="35"/>
      <c r="N37" s="35" t="s">
        <v>20</v>
      </c>
      <c r="O37" s="35" t="s">
        <v>20</v>
      </c>
      <c r="P37" s="35" t="s">
        <v>20</v>
      </c>
      <c r="Q37" s="35" t="s">
        <v>20</v>
      </c>
      <c r="R37" s="35" t="s">
        <v>20</v>
      </c>
      <c r="S37" s="35" t="s">
        <v>20</v>
      </c>
      <c r="T37" s="35" t="s">
        <v>20</v>
      </c>
      <c r="U37" s="35" t="s">
        <v>20</v>
      </c>
      <c r="V37" s="35" t="s">
        <v>20</v>
      </c>
      <c r="W37" s="35" t="s">
        <v>20</v>
      </c>
      <c r="X37" s="35" t="s">
        <v>20</v>
      </c>
      <c r="Y37" s="35" t="s">
        <v>20</v>
      </c>
      <c r="Z37" s="35" t="s">
        <v>20</v>
      </c>
      <c r="AA37" s="35" t="s">
        <v>20</v>
      </c>
      <c r="AB37" s="35" t="s">
        <v>20</v>
      </c>
      <c r="AC37" s="35" t="s">
        <v>20</v>
      </c>
      <c r="AD37" s="45" t="s">
        <v>36</v>
      </c>
      <c r="AE37" s="45" t="s">
        <v>36</v>
      </c>
      <c r="AF37" s="45" t="s">
        <v>37</v>
      </c>
      <c r="AG37" s="45" t="s">
        <v>37</v>
      </c>
      <c r="AH37" s="35" t="s">
        <v>27</v>
      </c>
      <c r="AI37" s="37" t="s">
        <v>27</v>
      </c>
      <c r="AJ37" s="392"/>
      <c r="AK37" s="393"/>
      <c r="AL37" s="83" t="s">
        <v>27</v>
      </c>
      <c r="AM37" s="35" t="s">
        <v>27</v>
      </c>
      <c r="AN37" s="35" t="s">
        <v>27</v>
      </c>
      <c r="AO37" s="35" t="s">
        <v>27</v>
      </c>
      <c r="AP37" s="35" t="s">
        <v>27</v>
      </c>
      <c r="AQ37" s="35" t="s">
        <v>27</v>
      </c>
      <c r="AR37" s="35" t="s">
        <v>27</v>
      </c>
      <c r="AS37" s="35" t="s">
        <v>27</v>
      </c>
      <c r="AT37" s="35" t="s">
        <v>27</v>
      </c>
      <c r="AU37" s="35" t="s">
        <v>27</v>
      </c>
      <c r="AV37" s="35" t="s">
        <v>27</v>
      </c>
      <c r="AW37" s="35" t="s">
        <v>27</v>
      </c>
      <c r="AX37" s="35" t="s">
        <v>27</v>
      </c>
      <c r="AY37" s="35" t="s">
        <v>27</v>
      </c>
      <c r="AZ37" s="35" t="s">
        <v>27</v>
      </c>
      <c r="BA37" s="45" t="s">
        <v>36</v>
      </c>
      <c r="BB37" s="45" t="s">
        <v>36</v>
      </c>
      <c r="BC37" s="45" t="s">
        <v>37</v>
      </c>
      <c r="BD37" s="45" t="s">
        <v>37</v>
      </c>
      <c r="BE37" s="84" t="s">
        <v>30</v>
      </c>
      <c r="BF37" s="84" t="s">
        <v>30</v>
      </c>
      <c r="BG37" s="35" t="s">
        <v>28</v>
      </c>
      <c r="BH37" s="35" t="s">
        <v>28</v>
      </c>
      <c r="BI37" s="35" t="s">
        <v>28</v>
      </c>
      <c r="BJ37" s="35" t="s">
        <v>28</v>
      </c>
      <c r="BK37" s="35" t="s">
        <v>28</v>
      </c>
      <c r="BL37" s="45" t="s">
        <v>37</v>
      </c>
      <c r="BM37" s="85" t="s">
        <v>29</v>
      </c>
    </row>
    <row r="38" spans="1:65" s="3" customFormat="1" ht="30" x14ac:dyDescent="0.25">
      <c r="A38" s="397"/>
      <c r="B38" s="35">
        <f t="shared" si="12"/>
        <v>32</v>
      </c>
      <c r="C38" s="44" t="s">
        <v>371</v>
      </c>
      <c r="D38" s="35">
        <v>30</v>
      </c>
      <c r="E38" s="35"/>
      <c r="F38" s="35"/>
      <c r="G38" s="35"/>
      <c r="H38" s="35"/>
      <c r="I38" s="35"/>
      <c r="J38" s="35"/>
      <c r="K38" s="35"/>
      <c r="L38" s="35"/>
      <c r="M38" s="35"/>
      <c r="N38" s="35" t="s">
        <v>39</v>
      </c>
      <c r="O38" s="35" t="s">
        <v>39</v>
      </c>
      <c r="P38" s="35" t="s">
        <v>39</v>
      </c>
      <c r="Q38" s="35" t="s">
        <v>39</v>
      </c>
      <c r="R38" s="35" t="s">
        <v>39</v>
      </c>
      <c r="S38" s="35" t="s">
        <v>39</v>
      </c>
      <c r="T38" s="35" t="s">
        <v>39</v>
      </c>
      <c r="U38" s="35" t="s">
        <v>39</v>
      </c>
      <c r="V38" s="35" t="s">
        <v>39</v>
      </c>
      <c r="W38" s="35" t="s">
        <v>39</v>
      </c>
      <c r="X38" s="35" t="s">
        <v>39</v>
      </c>
      <c r="Y38" s="35" t="s">
        <v>39</v>
      </c>
      <c r="Z38" s="35" t="s">
        <v>39</v>
      </c>
      <c r="AA38" s="35" t="s">
        <v>39</v>
      </c>
      <c r="AB38" s="35" t="s">
        <v>39</v>
      </c>
      <c r="AC38" s="35" t="s">
        <v>39</v>
      </c>
      <c r="AD38" s="35"/>
      <c r="AE38" s="35" t="s">
        <v>39</v>
      </c>
      <c r="AF38" s="35" t="s">
        <v>39</v>
      </c>
      <c r="AG38" s="164" t="s">
        <v>39</v>
      </c>
      <c r="AH38" s="35"/>
      <c r="AI38" s="37"/>
      <c r="AJ38" s="392"/>
      <c r="AK38" s="393"/>
      <c r="AL38" s="83"/>
      <c r="AM38" s="62" t="s">
        <v>12</v>
      </c>
      <c r="AN38" s="35"/>
      <c r="AO38" s="63" t="s">
        <v>13</v>
      </c>
      <c r="AP38" s="63" t="s">
        <v>13</v>
      </c>
      <c r="AQ38" s="63" t="s">
        <v>13</v>
      </c>
      <c r="AR38" s="63" t="s">
        <v>13</v>
      </c>
      <c r="AS38" s="63" t="s">
        <v>13</v>
      </c>
      <c r="AT38" s="63" t="s">
        <v>13</v>
      </c>
      <c r="AU38" s="63" t="s">
        <v>13</v>
      </c>
      <c r="AV38" s="63" t="s">
        <v>13</v>
      </c>
      <c r="AW38" s="63" t="s">
        <v>13</v>
      </c>
      <c r="AX38" s="63" t="s">
        <v>13</v>
      </c>
      <c r="AY38" s="63" t="s">
        <v>13</v>
      </c>
      <c r="AZ38" s="63" t="s">
        <v>13</v>
      </c>
      <c r="BA38" s="63" t="s">
        <v>13</v>
      </c>
      <c r="BB38" s="63" t="s">
        <v>13</v>
      </c>
      <c r="BC38" s="419" t="s">
        <v>337</v>
      </c>
      <c r="BD38" s="419"/>
      <c r="BE38" s="35"/>
      <c r="BF38" s="35"/>
      <c r="BG38" s="35"/>
      <c r="BH38" s="35"/>
      <c r="BI38" s="62" t="s">
        <v>23</v>
      </c>
      <c r="BJ38" s="35"/>
      <c r="BK38" s="35"/>
      <c r="BL38" s="35"/>
      <c r="BM38" s="86"/>
    </row>
    <row r="39" spans="1:65" s="3" customFormat="1" ht="45.75" thickBot="1" x14ac:dyDescent="0.3">
      <c r="A39" s="398"/>
      <c r="B39" s="38">
        <f t="shared" si="12"/>
        <v>33</v>
      </c>
      <c r="C39" s="57" t="s">
        <v>372</v>
      </c>
      <c r="D39" s="38">
        <v>532</v>
      </c>
      <c r="E39" s="38"/>
      <c r="F39" s="38"/>
      <c r="G39" s="38"/>
      <c r="H39" s="38"/>
      <c r="I39" s="38"/>
      <c r="J39" s="38"/>
      <c r="K39" s="38"/>
      <c r="L39" s="38"/>
      <c r="M39" s="38"/>
      <c r="N39" s="38" t="s">
        <v>24</v>
      </c>
      <c r="O39" s="38" t="s">
        <v>24</v>
      </c>
      <c r="P39" s="38" t="s">
        <v>24</v>
      </c>
      <c r="Q39" s="38" t="s">
        <v>24</v>
      </c>
      <c r="R39" s="38" t="s">
        <v>24</v>
      </c>
      <c r="S39" s="38" t="s">
        <v>24</v>
      </c>
      <c r="T39" s="38" t="s">
        <v>24</v>
      </c>
      <c r="U39" s="38" t="s">
        <v>24</v>
      </c>
      <c r="V39" s="58" t="s">
        <v>36</v>
      </c>
      <c r="W39" s="58" t="s">
        <v>37</v>
      </c>
      <c r="X39" s="38" t="s">
        <v>25</v>
      </c>
      <c r="Y39" s="38" t="s">
        <v>25</v>
      </c>
      <c r="Z39" s="38" t="s">
        <v>25</v>
      </c>
      <c r="AA39" s="38" t="s">
        <v>25</v>
      </c>
      <c r="AB39" s="38" t="s">
        <v>25</v>
      </c>
      <c r="AC39" s="38" t="s">
        <v>25</v>
      </c>
      <c r="AD39" s="38" t="s">
        <v>25</v>
      </c>
      <c r="AE39" s="38" t="s">
        <v>25</v>
      </c>
      <c r="AF39" s="58" t="s">
        <v>36</v>
      </c>
      <c r="AG39" s="58" t="s">
        <v>37</v>
      </c>
      <c r="AH39" s="38" t="s">
        <v>26</v>
      </c>
      <c r="AI39" s="41" t="s">
        <v>26</v>
      </c>
      <c r="AJ39" s="392"/>
      <c r="AK39" s="393"/>
      <c r="AL39" s="72" t="s">
        <v>26</v>
      </c>
      <c r="AM39" s="38" t="s">
        <v>26</v>
      </c>
      <c r="AN39" s="38" t="s">
        <v>26</v>
      </c>
      <c r="AO39" s="38" t="s">
        <v>26</v>
      </c>
      <c r="AP39" s="38" t="s">
        <v>26</v>
      </c>
      <c r="AQ39" s="38" t="s">
        <v>26</v>
      </c>
      <c r="AR39" s="58" t="s">
        <v>36</v>
      </c>
      <c r="AS39" s="58" t="s">
        <v>37</v>
      </c>
      <c r="AT39" s="38" t="s">
        <v>44</v>
      </c>
      <c r="AU39" s="38" t="s">
        <v>44</v>
      </c>
      <c r="AV39" s="38" t="s">
        <v>44</v>
      </c>
      <c r="AW39" s="38" t="s">
        <v>44</v>
      </c>
      <c r="AX39" s="38" t="s">
        <v>44</v>
      </c>
      <c r="AY39" s="38" t="s">
        <v>44</v>
      </c>
      <c r="AZ39" s="38" t="s">
        <v>44</v>
      </c>
      <c r="BA39" s="38" t="s">
        <v>44</v>
      </c>
      <c r="BB39" s="38" t="s">
        <v>44</v>
      </c>
      <c r="BC39" s="58" t="s">
        <v>36</v>
      </c>
      <c r="BD39" s="58" t="s">
        <v>37</v>
      </c>
      <c r="BE39" s="73" t="s">
        <v>30</v>
      </c>
      <c r="BF39" s="73" t="s">
        <v>30</v>
      </c>
      <c r="BG39" s="38" t="s">
        <v>28</v>
      </c>
      <c r="BH39" s="38" t="s">
        <v>28</v>
      </c>
      <c r="BI39" s="38" t="s">
        <v>28</v>
      </c>
      <c r="BJ39" s="38" t="s">
        <v>28</v>
      </c>
      <c r="BK39" s="38" t="s">
        <v>28</v>
      </c>
      <c r="BL39" s="58" t="s">
        <v>37</v>
      </c>
      <c r="BM39" s="74" t="s">
        <v>29</v>
      </c>
    </row>
    <row r="40" spans="1:65" s="3" customFormat="1" ht="36" customHeight="1" x14ac:dyDescent="0.25">
      <c r="A40" s="397"/>
      <c r="B40" s="203">
        <f>B39+1</f>
        <v>34</v>
      </c>
      <c r="C40" s="43" t="s">
        <v>48</v>
      </c>
      <c r="D40" s="35">
        <v>40</v>
      </c>
      <c r="E40" s="35"/>
      <c r="F40" s="126"/>
      <c r="G40" s="35"/>
      <c r="H40" s="35"/>
      <c r="I40" s="35"/>
      <c r="J40" s="35"/>
      <c r="K40" s="35"/>
      <c r="L40" s="35"/>
      <c r="M40" s="35"/>
      <c r="N40" s="130" t="s">
        <v>594</v>
      </c>
      <c r="O40" s="385" t="s">
        <v>595</v>
      </c>
      <c r="P40" s="385"/>
      <c r="Q40" s="385"/>
      <c r="R40" s="385"/>
      <c r="S40" s="385" t="s">
        <v>596</v>
      </c>
      <c r="T40" s="385"/>
      <c r="U40" s="385" t="s">
        <v>597</v>
      </c>
      <c r="V40" s="385"/>
      <c r="W40" s="385" t="s">
        <v>598</v>
      </c>
      <c r="X40" s="385"/>
      <c r="Y40" s="385" t="s">
        <v>599</v>
      </c>
      <c r="Z40" s="385"/>
      <c r="AA40" s="385"/>
      <c r="AB40" s="35"/>
      <c r="AC40" s="35"/>
      <c r="AD40" s="35"/>
      <c r="AE40" s="35"/>
      <c r="AF40" s="35"/>
      <c r="AG40" s="35"/>
      <c r="AH40" s="35"/>
      <c r="AI40" s="37"/>
      <c r="AJ40" s="392"/>
      <c r="AK40" s="393"/>
      <c r="AL40" s="83"/>
      <c r="AM40" s="130" t="s">
        <v>600</v>
      </c>
      <c r="AN40" s="51" t="s">
        <v>572</v>
      </c>
      <c r="AO40" s="51" t="s">
        <v>564</v>
      </c>
      <c r="AP40" s="51" t="s">
        <v>601</v>
      </c>
      <c r="AQ40" s="385" t="s">
        <v>602</v>
      </c>
      <c r="AR40" s="385"/>
      <c r="AS40" s="385" t="s">
        <v>603</v>
      </c>
      <c r="AT40" s="385"/>
      <c r="AU40" s="35"/>
      <c r="AV40" s="385" t="s">
        <v>604</v>
      </c>
      <c r="AW40" s="385"/>
      <c r="AX40" s="385" t="s">
        <v>605</v>
      </c>
      <c r="AY40" s="385"/>
      <c r="AZ40" s="35" t="s">
        <v>548</v>
      </c>
      <c r="BA40" s="44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86"/>
    </row>
    <row r="41" spans="1:65" s="3" customFormat="1" ht="35.25" customHeight="1" thickBot="1" x14ac:dyDescent="0.3">
      <c r="A41" s="398"/>
      <c r="B41" s="38">
        <f t="shared" si="12"/>
        <v>35</v>
      </c>
      <c r="C41" s="53" t="s">
        <v>40</v>
      </c>
      <c r="D41" s="38">
        <v>54</v>
      </c>
      <c r="E41" s="38"/>
      <c r="F41" s="38"/>
      <c r="G41" s="38"/>
      <c r="H41" s="38"/>
      <c r="I41" s="125"/>
      <c r="J41" s="38"/>
      <c r="K41" s="38"/>
      <c r="L41" s="38"/>
      <c r="M41" s="38"/>
      <c r="N41" s="118" t="s">
        <v>716</v>
      </c>
      <c r="O41" s="40" t="s">
        <v>606</v>
      </c>
      <c r="P41" s="40" t="s">
        <v>606</v>
      </c>
      <c r="Q41" s="52" t="s">
        <v>37</v>
      </c>
      <c r="R41" s="40" t="s">
        <v>607</v>
      </c>
      <c r="S41" s="40" t="s">
        <v>607</v>
      </c>
      <c r="T41" s="52" t="s">
        <v>37</v>
      </c>
      <c r="U41" s="38" t="s">
        <v>609</v>
      </c>
      <c r="V41" s="38" t="s">
        <v>609</v>
      </c>
      <c r="W41" s="38" t="s">
        <v>610</v>
      </c>
      <c r="X41" s="38"/>
      <c r="Y41" s="52" t="s">
        <v>37</v>
      </c>
      <c r="Z41" s="40" t="s">
        <v>608</v>
      </c>
      <c r="AA41" s="38" t="s">
        <v>611</v>
      </c>
      <c r="AB41" s="38" t="s">
        <v>611</v>
      </c>
      <c r="AC41" s="52" t="s">
        <v>37</v>
      </c>
      <c r="AD41" s="47"/>
      <c r="AE41" s="47"/>
      <c r="AF41" s="47"/>
      <c r="AG41" s="38"/>
      <c r="AH41" s="38"/>
      <c r="AI41" s="41"/>
      <c r="AJ41" s="392"/>
      <c r="AK41" s="393"/>
      <c r="AL41" s="72"/>
      <c r="AM41" s="118" t="s">
        <v>594</v>
      </c>
      <c r="AN41" s="38" t="s">
        <v>612</v>
      </c>
      <c r="AO41" s="38" t="s">
        <v>612</v>
      </c>
      <c r="AP41" s="38" t="s">
        <v>613</v>
      </c>
      <c r="AQ41" s="52" t="s">
        <v>37</v>
      </c>
      <c r="AR41" s="40" t="s">
        <v>614</v>
      </c>
      <c r="AS41" s="40" t="s">
        <v>614</v>
      </c>
      <c r="AT41" s="52" t="s">
        <v>37</v>
      </c>
      <c r="AU41" s="38"/>
      <c r="AV41" s="40" t="s">
        <v>615</v>
      </c>
      <c r="AW41" s="47" t="s">
        <v>616</v>
      </c>
      <c r="AX41" s="52" t="s">
        <v>37</v>
      </c>
      <c r="AY41" s="189" t="s">
        <v>598</v>
      </c>
      <c r="AZ41" s="189" t="s">
        <v>598</v>
      </c>
      <c r="BA41" s="52" t="s">
        <v>37</v>
      </c>
      <c r="BB41" s="189" t="s">
        <v>617</v>
      </c>
      <c r="BC41" s="189" t="s">
        <v>617</v>
      </c>
      <c r="BD41" s="189" t="s">
        <v>618</v>
      </c>
      <c r="BE41" s="52" t="s">
        <v>37</v>
      </c>
      <c r="BF41" s="189"/>
      <c r="BG41" s="189"/>
      <c r="BH41" s="189"/>
      <c r="BI41" s="52"/>
      <c r="BJ41" s="38"/>
      <c r="BK41" s="38"/>
      <c r="BL41" s="38"/>
      <c r="BM41" s="77"/>
    </row>
    <row r="42" spans="1:65" s="3" customFormat="1" ht="60" x14ac:dyDescent="0.25">
      <c r="A42" s="396" t="s">
        <v>41</v>
      </c>
      <c r="B42" s="21">
        <f t="shared" si="12"/>
        <v>36</v>
      </c>
      <c r="C42" s="48" t="s">
        <v>373</v>
      </c>
      <c r="D42" s="21">
        <f>2933-66</f>
        <v>2867</v>
      </c>
      <c r="E42" s="21"/>
      <c r="F42" s="21"/>
      <c r="G42" s="21"/>
      <c r="H42" s="21"/>
      <c r="I42" s="21"/>
      <c r="J42" s="21"/>
      <c r="K42" s="21"/>
      <c r="L42" s="21"/>
      <c r="M42" s="21"/>
      <c r="N42" s="21" t="s">
        <v>24</v>
      </c>
      <c r="O42" s="21" t="s">
        <v>24</v>
      </c>
      <c r="P42" s="21" t="s">
        <v>24</v>
      </c>
      <c r="Q42" s="21" t="s">
        <v>24</v>
      </c>
      <c r="R42" s="21" t="s">
        <v>24</v>
      </c>
      <c r="S42" s="21" t="s">
        <v>24</v>
      </c>
      <c r="T42" s="21" t="s">
        <v>24</v>
      </c>
      <c r="U42" s="21" t="s">
        <v>24</v>
      </c>
      <c r="V42" s="54" t="s">
        <v>36</v>
      </c>
      <c r="W42" s="54" t="s">
        <v>37</v>
      </c>
      <c r="X42" s="21" t="s">
        <v>25</v>
      </c>
      <c r="Y42" s="21" t="s">
        <v>25</v>
      </c>
      <c r="Z42" s="21" t="s">
        <v>25</v>
      </c>
      <c r="AA42" s="21" t="s">
        <v>25</v>
      </c>
      <c r="AB42" s="21" t="s">
        <v>25</v>
      </c>
      <c r="AC42" s="21" t="s">
        <v>25</v>
      </c>
      <c r="AD42" s="21" t="s">
        <v>25</v>
      </c>
      <c r="AE42" s="21" t="s">
        <v>25</v>
      </c>
      <c r="AF42" s="54" t="s">
        <v>36</v>
      </c>
      <c r="AG42" s="54" t="s">
        <v>37</v>
      </c>
      <c r="AH42" s="21" t="s">
        <v>26</v>
      </c>
      <c r="AI42" s="10" t="s">
        <v>26</v>
      </c>
      <c r="AJ42" s="392"/>
      <c r="AK42" s="393"/>
      <c r="AL42" s="75" t="s">
        <v>26</v>
      </c>
      <c r="AM42" s="21" t="s">
        <v>26</v>
      </c>
      <c r="AN42" s="21" t="s">
        <v>26</v>
      </c>
      <c r="AO42" s="21" t="s">
        <v>26</v>
      </c>
      <c r="AP42" s="21" t="s">
        <v>26</v>
      </c>
      <c r="AQ42" s="21" t="s">
        <v>26</v>
      </c>
      <c r="AR42" s="54" t="s">
        <v>36</v>
      </c>
      <c r="AS42" s="54" t="s">
        <v>37</v>
      </c>
      <c r="AT42" s="21" t="s">
        <v>44</v>
      </c>
      <c r="AU42" s="21" t="s">
        <v>44</v>
      </c>
      <c r="AV42" s="21" t="s">
        <v>44</v>
      </c>
      <c r="AW42" s="21" t="s">
        <v>44</v>
      </c>
      <c r="AX42" s="21" t="s">
        <v>44</v>
      </c>
      <c r="AY42" s="21" t="s">
        <v>44</v>
      </c>
      <c r="AZ42" s="21" t="s">
        <v>44</v>
      </c>
      <c r="BA42" s="21" t="s">
        <v>44</v>
      </c>
      <c r="BB42" s="21" t="s">
        <v>44</v>
      </c>
      <c r="BC42" s="54" t="s">
        <v>36</v>
      </c>
      <c r="BD42" s="54" t="s">
        <v>37</v>
      </c>
      <c r="BE42" s="81" t="s">
        <v>30</v>
      </c>
      <c r="BF42" s="81" t="s">
        <v>30</v>
      </c>
      <c r="BG42" s="21" t="s">
        <v>28</v>
      </c>
      <c r="BH42" s="21" t="s">
        <v>28</v>
      </c>
      <c r="BI42" s="21" t="s">
        <v>28</v>
      </c>
      <c r="BJ42" s="21" t="s">
        <v>28</v>
      </c>
      <c r="BK42" s="21" t="s">
        <v>28</v>
      </c>
      <c r="BL42" s="54" t="s">
        <v>37</v>
      </c>
      <c r="BM42" s="82" t="s">
        <v>29</v>
      </c>
    </row>
    <row r="43" spans="1:65" s="3" customFormat="1" ht="24.95" customHeight="1" x14ac:dyDescent="0.25">
      <c r="A43" s="397"/>
      <c r="B43" s="35">
        <f t="shared" si="12"/>
        <v>37</v>
      </c>
      <c r="C43" s="44" t="s">
        <v>339</v>
      </c>
      <c r="D43" s="35">
        <v>14</v>
      </c>
      <c r="E43" s="35"/>
      <c r="F43" s="35"/>
      <c r="G43" s="35"/>
      <c r="H43" s="35"/>
      <c r="I43" s="35"/>
      <c r="J43" s="35"/>
      <c r="K43" s="35"/>
      <c r="L43" s="35"/>
      <c r="M43" s="35"/>
      <c r="N43" s="35" t="s">
        <v>20</v>
      </c>
      <c r="O43" s="35" t="s">
        <v>20</v>
      </c>
      <c r="P43" s="35" t="s">
        <v>20</v>
      </c>
      <c r="Q43" s="35" t="s">
        <v>20</v>
      </c>
      <c r="R43" s="35" t="s">
        <v>20</v>
      </c>
      <c r="S43" s="35" t="s">
        <v>20</v>
      </c>
      <c r="T43" s="35" t="s">
        <v>20</v>
      </c>
      <c r="U43" s="35" t="s">
        <v>20</v>
      </c>
      <c r="V43" s="35" t="s">
        <v>20</v>
      </c>
      <c r="W43" s="35" t="s">
        <v>20</v>
      </c>
      <c r="X43" s="35" t="s">
        <v>20</v>
      </c>
      <c r="Y43" s="35" t="s">
        <v>20</v>
      </c>
      <c r="Z43" s="35" t="s">
        <v>20</v>
      </c>
      <c r="AA43" s="35" t="s">
        <v>20</v>
      </c>
      <c r="AB43" s="35" t="s">
        <v>20</v>
      </c>
      <c r="AC43" s="35" t="s">
        <v>20</v>
      </c>
      <c r="AD43" s="45" t="s">
        <v>36</v>
      </c>
      <c r="AE43" s="45" t="s">
        <v>36</v>
      </c>
      <c r="AF43" s="45" t="s">
        <v>37</v>
      </c>
      <c r="AG43" s="45" t="s">
        <v>37</v>
      </c>
      <c r="AH43" s="35" t="s">
        <v>27</v>
      </c>
      <c r="AI43" s="37" t="s">
        <v>27</v>
      </c>
      <c r="AJ43" s="392"/>
      <c r="AK43" s="393"/>
      <c r="AL43" s="83" t="s">
        <v>27</v>
      </c>
      <c r="AM43" s="35" t="s">
        <v>27</v>
      </c>
      <c r="AN43" s="35" t="s">
        <v>27</v>
      </c>
      <c r="AO43" s="35" t="s">
        <v>27</v>
      </c>
      <c r="AP43" s="35" t="s">
        <v>27</v>
      </c>
      <c r="AQ43" s="35" t="s">
        <v>27</v>
      </c>
      <c r="AR43" s="35" t="s">
        <v>27</v>
      </c>
      <c r="AS43" s="35" t="s">
        <v>27</v>
      </c>
      <c r="AT43" s="35" t="s">
        <v>27</v>
      </c>
      <c r="AU43" s="35" t="s">
        <v>27</v>
      </c>
      <c r="AV43" s="35" t="s">
        <v>27</v>
      </c>
      <c r="AW43" s="35" t="s">
        <v>27</v>
      </c>
      <c r="AX43" s="35" t="s">
        <v>27</v>
      </c>
      <c r="AY43" s="35" t="s">
        <v>27</v>
      </c>
      <c r="AZ43" s="35" t="s">
        <v>27</v>
      </c>
      <c r="BA43" s="45" t="s">
        <v>36</v>
      </c>
      <c r="BB43" s="45" t="s">
        <v>36</v>
      </c>
      <c r="BC43" s="45" t="s">
        <v>37</v>
      </c>
      <c r="BD43" s="45" t="s">
        <v>37</v>
      </c>
      <c r="BE43" s="84" t="s">
        <v>30</v>
      </c>
      <c r="BF43" s="84" t="s">
        <v>30</v>
      </c>
      <c r="BG43" s="35" t="s">
        <v>28</v>
      </c>
      <c r="BH43" s="35" t="s">
        <v>28</v>
      </c>
      <c r="BI43" s="35" t="s">
        <v>28</v>
      </c>
      <c r="BJ43" s="35" t="s">
        <v>28</v>
      </c>
      <c r="BK43" s="35" t="s">
        <v>28</v>
      </c>
      <c r="BL43" s="45" t="s">
        <v>37</v>
      </c>
      <c r="BM43" s="85" t="s">
        <v>29</v>
      </c>
    </row>
    <row r="44" spans="1:65" s="3" customFormat="1" ht="24.95" customHeight="1" x14ac:dyDescent="0.25">
      <c r="A44" s="397"/>
      <c r="B44" s="35">
        <f t="shared" si="12"/>
        <v>38</v>
      </c>
      <c r="C44" s="44" t="s">
        <v>374</v>
      </c>
      <c r="D44" s="35">
        <v>30</v>
      </c>
      <c r="E44" s="35"/>
      <c r="F44" s="35"/>
      <c r="G44" s="35"/>
      <c r="H44" s="35"/>
      <c r="I44" s="35"/>
      <c r="J44" s="35"/>
      <c r="K44" s="35"/>
      <c r="L44" s="35"/>
      <c r="M44" s="35"/>
      <c r="N44" s="35" t="s">
        <v>39</v>
      </c>
      <c r="O44" s="35" t="s">
        <v>39</v>
      </c>
      <c r="P44" s="35" t="s">
        <v>39</v>
      </c>
      <c r="Q44" s="35" t="s">
        <v>39</v>
      </c>
      <c r="R44" s="35" t="s">
        <v>39</v>
      </c>
      <c r="S44" s="35" t="s">
        <v>39</v>
      </c>
      <c r="T44" s="35" t="s">
        <v>39</v>
      </c>
      <c r="U44" s="35" t="s">
        <v>39</v>
      </c>
      <c r="V44" s="35" t="s">
        <v>39</v>
      </c>
      <c r="W44" s="35" t="s">
        <v>39</v>
      </c>
      <c r="X44" s="35" t="s">
        <v>39</v>
      </c>
      <c r="Y44" s="35" t="s">
        <v>39</v>
      </c>
      <c r="Z44" s="35" t="s">
        <v>39</v>
      </c>
      <c r="AA44" s="35" t="s">
        <v>39</v>
      </c>
      <c r="AB44" s="35" t="s">
        <v>39</v>
      </c>
      <c r="AC44" s="35" t="s">
        <v>39</v>
      </c>
      <c r="AD44" s="35"/>
      <c r="AE44" s="35" t="s">
        <v>39</v>
      </c>
      <c r="AF44" s="35" t="s">
        <v>39</v>
      </c>
      <c r="AG44" s="35" t="s">
        <v>39</v>
      </c>
      <c r="AH44" s="35" t="s">
        <v>39</v>
      </c>
      <c r="AI44" s="37"/>
      <c r="AJ44" s="392"/>
      <c r="AK44" s="393"/>
      <c r="AL44" s="83" t="s">
        <v>39</v>
      </c>
      <c r="AM44" s="35" t="s">
        <v>39</v>
      </c>
      <c r="AN44" s="35" t="s">
        <v>39</v>
      </c>
      <c r="AO44" s="35" t="s">
        <v>39</v>
      </c>
      <c r="AP44" s="35" t="s">
        <v>39</v>
      </c>
      <c r="AQ44" s="35" t="s">
        <v>39</v>
      </c>
      <c r="AR44" s="35" t="s">
        <v>39</v>
      </c>
      <c r="AS44" s="35" t="s">
        <v>39</v>
      </c>
      <c r="AT44" s="35" t="s">
        <v>39</v>
      </c>
      <c r="AU44" s="35"/>
      <c r="AV44" s="35" t="s">
        <v>39</v>
      </c>
      <c r="AW44" s="35" t="s">
        <v>39</v>
      </c>
      <c r="AX44" s="35" t="s">
        <v>39</v>
      </c>
      <c r="AY44" s="35" t="s">
        <v>39</v>
      </c>
      <c r="AZ44" s="35" t="s">
        <v>39</v>
      </c>
      <c r="BA44" s="35" t="s">
        <v>39</v>
      </c>
      <c r="BB44" s="35" t="s">
        <v>39</v>
      </c>
      <c r="BC44" s="35" t="s">
        <v>39</v>
      </c>
      <c r="BD44" s="35" t="s">
        <v>39</v>
      </c>
      <c r="BE44" s="35" t="s">
        <v>39</v>
      </c>
      <c r="BF44" s="35" t="s">
        <v>39</v>
      </c>
      <c r="BG44" s="35" t="s">
        <v>39</v>
      </c>
      <c r="BH44" s="35" t="s">
        <v>39</v>
      </c>
      <c r="BI44" s="35" t="s">
        <v>39</v>
      </c>
      <c r="BJ44" s="35" t="s">
        <v>39</v>
      </c>
      <c r="BK44" s="35" t="s">
        <v>39</v>
      </c>
      <c r="BL44" s="35" t="s">
        <v>39</v>
      </c>
      <c r="BM44" s="86"/>
    </row>
    <row r="45" spans="1:65" s="3" customFormat="1" ht="24.95" customHeight="1" x14ac:dyDescent="0.25">
      <c r="A45" s="397"/>
      <c r="B45" s="35">
        <f t="shared" si="12"/>
        <v>39</v>
      </c>
      <c r="C45" s="44" t="s">
        <v>375</v>
      </c>
      <c r="D45" s="35">
        <v>66</v>
      </c>
      <c r="E45" s="35"/>
      <c r="F45" s="35"/>
      <c r="G45" s="35"/>
      <c r="H45" s="35"/>
      <c r="I45" s="35"/>
      <c r="J45" s="35"/>
      <c r="K45" s="35"/>
      <c r="L45" s="35"/>
      <c r="M45" s="35"/>
      <c r="N45" s="35" t="s">
        <v>24</v>
      </c>
      <c r="O45" s="35" t="s">
        <v>24</v>
      </c>
      <c r="P45" s="35" t="s">
        <v>24</v>
      </c>
      <c r="Q45" s="35" t="s">
        <v>24</v>
      </c>
      <c r="R45" s="35" t="s">
        <v>24</v>
      </c>
      <c r="S45" s="45" t="s">
        <v>43</v>
      </c>
      <c r="T45" s="45" t="s">
        <v>43</v>
      </c>
      <c r="U45" s="35" t="s">
        <v>25</v>
      </c>
      <c r="V45" s="35" t="s">
        <v>25</v>
      </c>
      <c r="W45" s="35" t="s">
        <v>25</v>
      </c>
      <c r="X45" s="35" t="s">
        <v>25</v>
      </c>
      <c r="Y45" s="35" t="s">
        <v>25</v>
      </c>
      <c r="Z45" s="45" t="s">
        <v>43</v>
      </c>
      <c r="AA45" s="45" t="s">
        <v>43</v>
      </c>
      <c r="AB45" s="35" t="s">
        <v>42</v>
      </c>
      <c r="AC45" s="35" t="s">
        <v>42</v>
      </c>
      <c r="AD45" s="35" t="s">
        <v>42</v>
      </c>
      <c r="AE45" s="35" t="s">
        <v>42</v>
      </c>
      <c r="AF45" s="35" t="s">
        <v>42</v>
      </c>
      <c r="AG45" s="45" t="s">
        <v>43</v>
      </c>
      <c r="AH45" s="45" t="s">
        <v>43</v>
      </c>
      <c r="AI45" s="46"/>
      <c r="AJ45" s="392"/>
      <c r="AK45" s="393"/>
      <c r="AL45" s="83" t="s">
        <v>26</v>
      </c>
      <c r="AM45" s="35" t="s">
        <v>26</v>
      </c>
      <c r="AN45" s="35" t="s">
        <v>26</v>
      </c>
      <c r="AO45" s="35" t="s">
        <v>26</v>
      </c>
      <c r="AP45" s="35" t="s">
        <v>26</v>
      </c>
      <c r="AQ45" s="45" t="s">
        <v>43</v>
      </c>
      <c r="AR45" s="35" t="s">
        <v>44</v>
      </c>
      <c r="AS45" s="35" t="s">
        <v>44</v>
      </c>
      <c r="AT45" s="35" t="s">
        <v>44</v>
      </c>
      <c r="AU45" s="35" t="s">
        <v>44</v>
      </c>
      <c r="AV45" s="35" t="s">
        <v>44</v>
      </c>
      <c r="AW45" s="35" t="s">
        <v>44</v>
      </c>
      <c r="AX45" s="45" t="s">
        <v>43</v>
      </c>
      <c r="AY45" s="35" t="s">
        <v>45</v>
      </c>
      <c r="AZ45" s="35" t="s">
        <v>45</v>
      </c>
      <c r="BA45" s="35" t="s">
        <v>45</v>
      </c>
      <c r="BB45" s="35" t="s">
        <v>45</v>
      </c>
      <c r="BC45" s="35" t="s">
        <v>45</v>
      </c>
      <c r="BD45" s="45" t="s">
        <v>43</v>
      </c>
      <c r="BE45" s="84" t="s">
        <v>30</v>
      </c>
      <c r="BF45" s="84" t="s">
        <v>30</v>
      </c>
      <c r="BG45" s="35" t="s">
        <v>28</v>
      </c>
      <c r="BH45" s="35" t="s">
        <v>28</v>
      </c>
      <c r="BI45" s="35" t="s">
        <v>28</v>
      </c>
      <c r="BJ45" s="35" t="s">
        <v>28</v>
      </c>
      <c r="BK45" s="35" t="s">
        <v>28</v>
      </c>
      <c r="BL45" s="45" t="s">
        <v>37</v>
      </c>
      <c r="BM45" s="85" t="s">
        <v>29</v>
      </c>
    </row>
    <row r="46" spans="1:65" s="3" customFormat="1" ht="45.75" thickBot="1" x14ac:dyDescent="0.3">
      <c r="A46" s="398"/>
      <c r="B46" s="38">
        <f>B45+1</f>
        <v>40</v>
      </c>
      <c r="C46" s="57" t="s">
        <v>376</v>
      </c>
      <c r="D46" s="38">
        <v>412</v>
      </c>
      <c r="E46" s="38"/>
      <c r="F46" s="38"/>
      <c r="G46" s="38"/>
      <c r="H46" s="38"/>
      <c r="I46" s="38"/>
      <c r="J46" s="38"/>
      <c r="K46" s="38"/>
      <c r="L46" s="38"/>
      <c r="M46" s="38"/>
      <c r="N46" s="38" t="s">
        <v>24</v>
      </c>
      <c r="O46" s="38" t="s">
        <v>24</v>
      </c>
      <c r="P46" s="38" t="s">
        <v>24</v>
      </c>
      <c r="Q46" s="38" t="s">
        <v>24</v>
      </c>
      <c r="R46" s="38" t="s">
        <v>24</v>
      </c>
      <c r="S46" s="38" t="s">
        <v>24</v>
      </c>
      <c r="T46" s="38" t="s">
        <v>24</v>
      </c>
      <c r="U46" s="38" t="s">
        <v>24</v>
      </c>
      <c r="V46" s="58" t="s">
        <v>36</v>
      </c>
      <c r="W46" s="58" t="s">
        <v>37</v>
      </c>
      <c r="X46" s="38" t="s">
        <v>25</v>
      </c>
      <c r="Y46" s="38" t="s">
        <v>25</v>
      </c>
      <c r="Z46" s="38" t="s">
        <v>25</v>
      </c>
      <c r="AA46" s="38" t="s">
        <v>25</v>
      </c>
      <c r="AB46" s="38" t="s">
        <v>25</v>
      </c>
      <c r="AC46" s="38" t="s">
        <v>25</v>
      </c>
      <c r="AD46" s="38" t="s">
        <v>25</v>
      </c>
      <c r="AE46" s="38" t="s">
        <v>25</v>
      </c>
      <c r="AF46" s="58" t="s">
        <v>36</v>
      </c>
      <c r="AG46" s="58" t="s">
        <v>37</v>
      </c>
      <c r="AH46" s="38" t="s">
        <v>26</v>
      </c>
      <c r="AI46" s="41" t="s">
        <v>26</v>
      </c>
      <c r="AJ46" s="392"/>
      <c r="AK46" s="393"/>
      <c r="AL46" s="72" t="s">
        <v>26</v>
      </c>
      <c r="AM46" s="38" t="s">
        <v>26</v>
      </c>
      <c r="AN46" s="38" t="s">
        <v>26</v>
      </c>
      <c r="AO46" s="38" t="s">
        <v>26</v>
      </c>
      <c r="AP46" s="38" t="s">
        <v>26</v>
      </c>
      <c r="AQ46" s="38" t="s">
        <v>26</v>
      </c>
      <c r="AR46" s="58" t="s">
        <v>36</v>
      </c>
      <c r="AS46" s="58" t="s">
        <v>37</v>
      </c>
      <c r="AT46" s="38" t="s">
        <v>44</v>
      </c>
      <c r="AU46" s="38" t="s">
        <v>44</v>
      </c>
      <c r="AV46" s="38" t="s">
        <v>44</v>
      </c>
      <c r="AW46" s="38" t="s">
        <v>44</v>
      </c>
      <c r="AX46" s="38" t="s">
        <v>44</v>
      </c>
      <c r="AY46" s="38" t="s">
        <v>44</v>
      </c>
      <c r="AZ46" s="38" t="s">
        <v>44</v>
      </c>
      <c r="BA46" s="38" t="s">
        <v>44</v>
      </c>
      <c r="BB46" s="38" t="s">
        <v>44</v>
      </c>
      <c r="BC46" s="58" t="s">
        <v>36</v>
      </c>
      <c r="BD46" s="58" t="s">
        <v>37</v>
      </c>
      <c r="BE46" s="73" t="s">
        <v>30</v>
      </c>
      <c r="BF46" s="73" t="s">
        <v>30</v>
      </c>
      <c r="BG46" s="38" t="s">
        <v>28</v>
      </c>
      <c r="BH46" s="38" t="s">
        <v>28</v>
      </c>
      <c r="BI46" s="38" t="s">
        <v>28</v>
      </c>
      <c r="BJ46" s="38" t="s">
        <v>28</v>
      </c>
      <c r="BK46" s="38" t="s">
        <v>28</v>
      </c>
      <c r="BL46" s="58" t="s">
        <v>37</v>
      </c>
      <c r="BM46" s="74" t="s">
        <v>29</v>
      </c>
    </row>
    <row r="47" spans="1:65" s="3" customFormat="1" ht="42.75" customHeight="1" thickBot="1" x14ac:dyDescent="0.3">
      <c r="A47" s="195" t="s">
        <v>46</v>
      </c>
      <c r="B47" s="64">
        <f>B46+1</f>
        <v>41</v>
      </c>
      <c r="C47" s="196" t="s">
        <v>47</v>
      </c>
      <c r="D47" s="64">
        <v>27</v>
      </c>
      <c r="E47" s="64"/>
      <c r="F47" s="64"/>
      <c r="G47" s="64"/>
      <c r="H47" s="64"/>
      <c r="I47" s="64"/>
      <c r="J47" s="64"/>
      <c r="K47" s="197"/>
      <c r="L47" s="64"/>
      <c r="M47" s="64"/>
      <c r="N47" s="194"/>
      <c r="O47" s="65"/>
      <c r="P47" s="198" t="s">
        <v>702</v>
      </c>
      <c r="Q47" s="402" t="s">
        <v>703</v>
      </c>
      <c r="R47" s="402"/>
      <c r="S47" s="402"/>
      <c r="T47" s="402" t="s">
        <v>704</v>
      </c>
      <c r="U47" s="402"/>
      <c r="V47" s="402"/>
      <c r="W47" s="402" t="s">
        <v>705</v>
      </c>
      <c r="X47" s="402"/>
      <c r="Y47" s="402" t="s">
        <v>706</v>
      </c>
      <c r="Z47" s="402"/>
      <c r="AA47" s="402"/>
      <c r="AB47" s="199"/>
      <c r="AC47" s="64"/>
      <c r="AD47" s="64"/>
      <c r="AE47" s="64"/>
      <c r="AF47" s="64"/>
      <c r="AG47" s="64"/>
      <c r="AH47" s="64"/>
      <c r="AI47" s="66"/>
      <c r="AJ47" s="392"/>
      <c r="AK47" s="393"/>
      <c r="AL47" s="75"/>
      <c r="AM47" s="115" t="s">
        <v>707</v>
      </c>
      <c r="AN47" s="372" t="s">
        <v>708</v>
      </c>
      <c r="AO47" s="373"/>
      <c r="AP47" s="374"/>
      <c r="AQ47" s="372" t="s">
        <v>709</v>
      </c>
      <c r="AR47" s="374"/>
      <c r="AS47" s="372" t="s">
        <v>710</v>
      </c>
      <c r="AT47" s="374"/>
      <c r="AU47" s="372" t="s">
        <v>711</v>
      </c>
      <c r="AV47" s="373"/>
      <c r="AW47" s="373"/>
      <c r="AX47" s="372" t="s">
        <v>712</v>
      </c>
      <c r="AY47" s="374"/>
      <c r="AZ47" s="200"/>
      <c r="BB47" s="167"/>
      <c r="BC47" s="167"/>
      <c r="BD47" s="167"/>
      <c r="BE47" s="167"/>
      <c r="BF47" s="167"/>
      <c r="BG47" s="167"/>
      <c r="BH47" s="167"/>
      <c r="BI47" s="167"/>
      <c r="BJ47" s="167"/>
      <c r="BK47" s="167"/>
      <c r="BL47" s="167"/>
      <c r="BM47" s="23"/>
    </row>
    <row r="48" spans="1:65" s="3" customFormat="1" ht="60" x14ac:dyDescent="0.25">
      <c r="A48" s="396" t="s">
        <v>69</v>
      </c>
      <c r="B48" s="21">
        <f>B47+1</f>
        <v>42</v>
      </c>
      <c r="C48" s="48" t="s">
        <v>377</v>
      </c>
      <c r="D48" s="21">
        <v>650</v>
      </c>
      <c r="E48" s="21"/>
      <c r="F48" s="21"/>
      <c r="G48" s="21"/>
      <c r="H48" s="21"/>
      <c r="I48" s="21"/>
      <c r="J48" s="21"/>
      <c r="K48" s="21"/>
      <c r="L48" s="21"/>
      <c r="M48" s="60"/>
      <c r="N48" s="49"/>
      <c r="O48" s="49"/>
      <c r="P48" s="50"/>
      <c r="Q48" s="60" t="s">
        <v>54</v>
      </c>
      <c r="R48" s="49" t="s">
        <v>55</v>
      </c>
      <c r="S48" s="49" t="s">
        <v>55</v>
      </c>
      <c r="T48" s="206" t="s">
        <v>52</v>
      </c>
      <c r="U48" s="206" t="s">
        <v>52</v>
      </c>
      <c r="V48" s="206" t="s">
        <v>52</v>
      </c>
      <c r="W48" s="206" t="s">
        <v>52</v>
      </c>
      <c r="X48" s="206" t="s">
        <v>52</v>
      </c>
      <c r="Y48" s="206" t="s">
        <v>52</v>
      </c>
      <c r="Z48" s="202" t="s">
        <v>20</v>
      </c>
      <c r="AA48" s="202" t="s">
        <v>20</v>
      </c>
      <c r="AB48" s="202" t="s">
        <v>20</v>
      </c>
      <c r="AC48" s="202" t="s">
        <v>20</v>
      </c>
      <c r="AD48" s="202" t="s">
        <v>20</v>
      </c>
      <c r="AE48" s="202" t="s">
        <v>20</v>
      </c>
      <c r="AF48" s="202" t="s">
        <v>20</v>
      </c>
      <c r="AG48" s="202" t="s">
        <v>20</v>
      </c>
      <c r="AH48" s="54" t="s">
        <v>36</v>
      </c>
      <c r="AI48" s="54" t="s">
        <v>37</v>
      </c>
      <c r="AJ48" s="392"/>
      <c r="AK48" s="393"/>
      <c r="AL48" s="75" t="s">
        <v>26</v>
      </c>
      <c r="AM48" s="203" t="s">
        <v>26</v>
      </c>
      <c r="AN48" s="203" t="s">
        <v>26</v>
      </c>
      <c r="AO48" s="203" t="s">
        <v>26</v>
      </c>
      <c r="AP48" s="203" t="s">
        <v>26</v>
      </c>
      <c r="AQ48" s="203" t="s">
        <v>26</v>
      </c>
      <c r="AR48" s="203" t="s">
        <v>26</v>
      </c>
      <c r="AS48" s="203" t="s">
        <v>26</v>
      </c>
      <c r="AT48" s="54" t="s">
        <v>36</v>
      </c>
      <c r="AU48" s="54" t="s">
        <v>37</v>
      </c>
      <c r="AV48" s="203" t="s">
        <v>44</v>
      </c>
      <c r="AW48" s="203" t="s">
        <v>44</v>
      </c>
      <c r="AX48" s="203" t="s">
        <v>44</v>
      </c>
      <c r="AY48" s="203" t="s">
        <v>44</v>
      </c>
      <c r="AZ48" s="203" t="s">
        <v>44</v>
      </c>
      <c r="BA48" s="203" t="s">
        <v>44</v>
      </c>
      <c r="BB48" s="203" t="s">
        <v>44</v>
      </c>
      <c r="BC48" s="203" t="s">
        <v>44</v>
      </c>
      <c r="BD48" s="54" t="s">
        <v>36</v>
      </c>
      <c r="BE48" s="54" t="s">
        <v>37</v>
      </c>
      <c r="BF48" s="81" t="s">
        <v>30</v>
      </c>
      <c r="BG48" s="203" t="s">
        <v>28</v>
      </c>
      <c r="BH48" s="203" t="s">
        <v>28</v>
      </c>
      <c r="BI48" s="203" t="s">
        <v>28</v>
      </c>
      <c r="BJ48" s="203" t="s">
        <v>28</v>
      </c>
      <c r="BK48" s="203" t="s">
        <v>28</v>
      </c>
      <c r="BL48" s="54" t="s">
        <v>37</v>
      </c>
      <c r="BM48" s="82" t="s">
        <v>29</v>
      </c>
    </row>
    <row r="49" spans="1:65" s="3" customFormat="1" ht="60" x14ac:dyDescent="0.25">
      <c r="A49" s="397"/>
      <c r="B49" s="35">
        <f>B48+1</f>
        <v>43</v>
      </c>
      <c r="C49" s="55" t="s">
        <v>378</v>
      </c>
      <c r="D49" s="35">
        <v>650</v>
      </c>
      <c r="E49" s="35"/>
      <c r="F49" s="35"/>
      <c r="G49" s="35"/>
      <c r="H49" s="35"/>
      <c r="I49" s="35"/>
      <c r="J49" s="35"/>
      <c r="K49" s="35"/>
      <c r="L49" s="35"/>
      <c r="M49" s="61"/>
      <c r="N49" s="62"/>
      <c r="O49" s="62"/>
      <c r="P49" s="35"/>
      <c r="Q49" s="61" t="s">
        <v>54</v>
      </c>
      <c r="R49" s="62" t="s">
        <v>55</v>
      </c>
      <c r="S49" s="62" t="s">
        <v>55</v>
      </c>
      <c r="T49" s="202" t="s">
        <v>20</v>
      </c>
      <c r="U49" s="202" t="s">
        <v>20</v>
      </c>
      <c r="V49" s="202" t="s">
        <v>20</v>
      </c>
      <c r="W49" s="202" t="s">
        <v>20</v>
      </c>
      <c r="X49" s="202" t="s">
        <v>20</v>
      </c>
      <c r="Y49" s="202" t="s">
        <v>20</v>
      </c>
      <c r="Z49" s="202" t="s">
        <v>20</v>
      </c>
      <c r="AA49" s="202" t="s">
        <v>20</v>
      </c>
      <c r="AB49" s="45" t="s">
        <v>36</v>
      </c>
      <c r="AC49" s="45" t="s">
        <v>37</v>
      </c>
      <c r="AD49" s="206" t="s">
        <v>52</v>
      </c>
      <c r="AE49" s="206" t="s">
        <v>52</v>
      </c>
      <c r="AF49" s="206" t="s">
        <v>52</v>
      </c>
      <c r="AG49" s="206" t="s">
        <v>52</v>
      </c>
      <c r="AH49" s="206" t="s">
        <v>52</v>
      </c>
      <c r="AI49" s="206" t="s">
        <v>52</v>
      </c>
      <c r="AJ49" s="392"/>
      <c r="AK49" s="393"/>
      <c r="AL49" s="83" t="s">
        <v>26</v>
      </c>
      <c r="AM49" s="202" t="s">
        <v>26</v>
      </c>
      <c r="AN49" s="202" t="s">
        <v>26</v>
      </c>
      <c r="AO49" s="202" t="s">
        <v>26</v>
      </c>
      <c r="AP49" s="202" t="s">
        <v>26</v>
      </c>
      <c r="AQ49" s="202" t="s">
        <v>26</v>
      </c>
      <c r="AR49" s="202" t="s">
        <v>26</v>
      </c>
      <c r="AS49" s="202" t="s">
        <v>26</v>
      </c>
      <c r="AT49" s="45" t="s">
        <v>36</v>
      </c>
      <c r="AU49" s="45" t="s">
        <v>37</v>
      </c>
      <c r="AV49" s="202" t="s">
        <v>44</v>
      </c>
      <c r="AW49" s="202" t="s">
        <v>44</v>
      </c>
      <c r="AX49" s="202" t="s">
        <v>44</v>
      </c>
      <c r="AY49" s="202" t="s">
        <v>44</v>
      </c>
      <c r="AZ49" s="202" t="s">
        <v>44</v>
      </c>
      <c r="BA49" s="202" t="s">
        <v>44</v>
      </c>
      <c r="BB49" s="202" t="s">
        <v>44</v>
      </c>
      <c r="BC49" s="202" t="s">
        <v>44</v>
      </c>
      <c r="BD49" s="45" t="s">
        <v>36</v>
      </c>
      <c r="BE49" s="45" t="s">
        <v>37</v>
      </c>
      <c r="BF49" s="84" t="s">
        <v>30</v>
      </c>
      <c r="BG49" s="202" t="s">
        <v>28</v>
      </c>
      <c r="BH49" s="202" t="s">
        <v>28</v>
      </c>
      <c r="BI49" s="202" t="s">
        <v>28</v>
      </c>
      <c r="BJ49" s="202" t="s">
        <v>28</v>
      </c>
      <c r="BK49" s="202" t="s">
        <v>28</v>
      </c>
      <c r="BL49" s="45" t="s">
        <v>37</v>
      </c>
      <c r="BM49" s="85" t="s">
        <v>29</v>
      </c>
    </row>
    <row r="50" spans="1:65" s="3" customFormat="1" ht="60" x14ac:dyDescent="0.25">
      <c r="A50" s="397"/>
      <c r="B50" s="35">
        <f t="shared" ref="B50:B65" si="13">B49+1</f>
        <v>44</v>
      </c>
      <c r="C50" s="55" t="s">
        <v>379</v>
      </c>
      <c r="D50" s="35">
        <v>650</v>
      </c>
      <c r="E50" s="35"/>
      <c r="F50" s="35"/>
      <c r="G50" s="35"/>
      <c r="H50" s="35"/>
      <c r="I50" s="35"/>
      <c r="J50" s="35"/>
      <c r="K50" s="35"/>
      <c r="L50" s="35"/>
      <c r="M50" s="61"/>
      <c r="N50" s="62"/>
      <c r="O50" s="62"/>
      <c r="P50" s="35"/>
      <c r="Q50" s="61" t="s">
        <v>54</v>
      </c>
      <c r="R50" s="62" t="s">
        <v>55</v>
      </c>
      <c r="S50" s="62" t="s">
        <v>55</v>
      </c>
      <c r="T50" s="202" t="s">
        <v>20</v>
      </c>
      <c r="U50" s="202" t="s">
        <v>20</v>
      </c>
      <c r="V50" s="202" t="s">
        <v>20</v>
      </c>
      <c r="W50" s="202" t="s">
        <v>20</v>
      </c>
      <c r="X50" s="202" t="s">
        <v>20</v>
      </c>
      <c r="Y50" s="202" t="s">
        <v>20</v>
      </c>
      <c r="Z50" s="202" t="s">
        <v>20</v>
      </c>
      <c r="AA50" s="202" t="s">
        <v>20</v>
      </c>
      <c r="AB50" s="202" t="s">
        <v>20</v>
      </c>
      <c r="AC50" s="202" t="s">
        <v>20</v>
      </c>
      <c r="AD50" s="202" t="s">
        <v>20</v>
      </c>
      <c r="AE50" s="202" t="s">
        <v>20</v>
      </c>
      <c r="AF50" s="202" t="s">
        <v>20</v>
      </c>
      <c r="AG50" s="45" t="s">
        <v>36</v>
      </c>
      <c r="AH50" s="45" t="s">
        <v>37</v>
      </c>
      <c r="AI50" s="45" t="s">
        <v>37</v>
      </c>
      <c r="AJ50" s="392"/>
      <c r="AK50" s="393"/>
      <c r="AL50" s="207" t="s">
        <v>52</v>
      </c>
      <c r="AM50" s="206" t="s">
        <v>52</v>
      </c>
      <c r="AN50" s="206" t="s">
        <v>52</v>
      </c>
      <c r="AO50" s="206" t="s">
        <v>52</v>
      </c>
      <c r="AP50" s="206" t="s">
        <v>52</v>
      </c>
      <c r="AQ50" s="206" t="s">
        <v>52</v>
      </c>
      <c r="AR50" s="202" t="s">
        <v>26</v>
      </c>
      <c r="AS50" s="202" t="s">
        <v>26</v>
      </c>
      <c r="AT50" s="202" t="s">
        <v>26</v>
      </c>
      <c r="AU50" s="202" t="s">
        <v>26</v>
      </c>
      <c r="AV50" s="202" t="s">
        <v>26</v>
      </c>
      <c r="AW50" s="45" t="s">
        <v>36</v>
      </c>
      <c r="AX50" s="45" t="s">
        <v>37</v>
      </c>
      <c r="AY50" s="202" t="s">
        <v>26</v>
      </c>
      <c r="AZ50" s="202" t="s">
        <v>26</v>
      </c>
      <c r="BA50" s="202" t="s">
        <v>26</v>
      </c>
      <c r="BB50" s="202" t="s">
        <v>26</v>
      </c>
      <c r="BC50" s="202" t="s">
        <v>26</v>
      </c>
      <c r="BD50" s="45" t="s">
        <v>36</v>
      </c>
      <c r="BE50" s="45" t="s">
        <v>37</v>
      </c>
      <c r="BF50" s="84" t="s">
        <v>30</v>
      </c>
      <c r="BG50" s="202" t="s">
        <v>28</v>
      </c>
      <c r="BH50" s="202" t="s">
        <v>28</v>
      </c>
      <c r="BI50" s="202" t="s">
        <v>28</v>
      </c>
      <c r="BJ50" s="202" t="s">
        <v>28</v>
      </c>
      <c r="BK50" s="202" t="s">
        <v>28</v>
      </c>
      <c r="BL50" s="45" t="s">
        <v>37</v>
      </c>
      <c r="BM50" s="85" t="s">
        <v>29</v>
      </c>
    </row>
    <row r="51" spans="1:65" s="3" customFormat="1" ht="60" x14ac:dyDescent="0.25">
      <c r="A51" s="397"/>
      <c r="B51" s="35">
        <f t="shared" si="13"/>
        <v>45</v>
      </c>
      <c r="C51" s="55" t="s">
        <v>380</v>
      </c>
      <c r="D51" s="35">
        <v>650</v>
      </c>
      <c r="E51" s="35"/>
      <c r="F51" s="35"/>
      <c r="G51" s="35"/>
      <c r="H51" s="35"/>
      <c r="I51" s="35"/>
      <c r="J51" s="35"/>
      <c r="K51" s="35"/>
      <c r="L51" s="35"/>
      <c r="M51" s="61"/>
      <c r="N51" s="62"/>
      <c r="O51" s="62"/>
      <c r="P51" s="35"/>
      <c r="Q51" s="61" t="s">
        <v>54</v>
      </c>
      <c r="R51" s="62" t="s">
        <v>55</v>
      </c>
      <c r="S51" s="62" t="s">
        <v>55</v>
      </c>
      <c r="T51" s="202" t="s">
        <v>20</v>
      </c>
      <c r="U51" s="202" t="s">
        <v>20</v>
      </c>
      <c r="V51" s="202" t="s">
        <v>20</v>
      </c>
      <c r="W51" s="202" t="s">
        <v>20</v>
      </c>
      <c r="X51" s="202" t="s">
        <v>20</v>
      </c>
      <c r="Y51" s="202" t="s">
        <v>20</v>
      </c>
      <c r="Z51" s="202" t="s">
        <v>20</v>
      </c>
      <c r="AA51" s="202" t="s">
        <v>20</v>
      </c>
      <c r="AB51" s="202" t="s">
        <v>20</v>
      </c>
      <c r="AC51" s="202" t="s">
        <v>20</v>
      </c>
      <c r="AD51" s="202" t="s">
        <v>20</v>
      </c>
      <c r="AE51" s="202" t="s">
        <v>20</v>
      </c>
      <c r="AF51" s="202" t="s">
        <v>20</v>
      </c>
      <c r="AG51" s="45" t="s">
        <v>36</v>
      </c>
      <c r="AH51" s="45" t="s">
        <v>37</v>
      </c>
      <c r="AI51" s="45" t="s">
        <v>37</v>
      </c>
      <c r="AJ51" s="392"/>
      <c r="AK51" s="393"/>
      <c r="AL51" s="83" t="s">
        <v>26</v>
      </c>
      <c r="AM51" s="202" t="s">
        <v>26</v>
      </c>
      <c r="AN51" s="202" t="s">
        <v>26</v>
      </c>
      <c r="AO51" s="202" t="s">
        <v>26</v>
      </c>
      <c r="AP51" s="202" t="s">
        <v>26</v>
      </c>
      <c r="AQ51" s="45" t="s">
        <v>36</v>
      </c>
      <c r="AR51" s="45" t="s">
        <v>37</v>
      </c>
      <c r="AS51" s="206" t="s">
        <v>52</v>
      </c>
      <c r="AT51" s="206" t="s">
        <v>52</v>
      </c>
      <c r="AU51" s="206" t="s">
        <v>52</v>
      </c>
      <c r="AV51" s="206" t="s">
        <v>52</v>
      </c>
      <c r="AW51" s="206" t="s">
        <v>52</v>
      </c>
      <c r="AX51" s="206" t="s">
        <v>52</v>
      </c>
      <c r="AY51" s="202" t="s">
        <v>26</v>
      </c>
      <c r="AZ51" s="202" t="s">
        <v>26</v>
      </c>
      <c r="BA51" s="202" t="s">
        <v>26</v>
      </c>
      <c r="BB51" s="202" t="s">
        <v>26</v>
      </c>
      <c r="BC51" s="202" t="s">
        <v>26</v>
      </c>
      <c r="BD51" s="45" t="s">
        <v>36</v>
      </c>
      <c r="BE51" s="45" t="s">
        <v>37</v>
      </c>
      <c r="BF51" s="84" t="s">
        <v>30</v>
      </c>
      <c r="BG51" s="202" t="s">
        <v>28</v>
      </c>
      <c r="BH51" s="202" t="s">
        <v>28</v>
      </c>
      <c r="BI51" s="202" t="s">
        <v>28</v>
      </c>
      <c r="BJ51" s="202" t="s">
        <v>28</v>
      </c>
      <c r="BK51" s="202" t="s">
        <v>28</v>
      </c>
      <c r="BL51" s="45" t="s">
        <v>37</v>
      </c>
      <c r="BM51" s="85" t="s">
        <v>29</v>
      </c>
    </row>
    <row r="52" spans="1:65" s="3" customFormat="1" ht="60" x14ac:dyDescent="0.25">
      <c r="A52" s="397"/>
      <c r="B52" s="35">
        <f t="shared" si="13"/>
        <v>46</v>
      </c>
      <c r="C52" s="55" t="s">
        <v>381</v>
      </c>
      <c r="D52" s="35">
        <v>400</v>
      </c>
      <c r="E52" s="35"/>
      <c r="F52" s="35"/>
      <c r="G52" s="35"/>
      <c r="H52" s="35"/>
      <c r="I52" s="35"/>
      <c r="J52" s="35"/>
      <c r="K52" s="35"/>
      <c r="L52" s="35"/>
      <c r="M52" s="61"/>
      <c r="N52" s="62"/>
      <c r="O52" s="62"/>
      <c r="P52" s="35"/>
      <c r="Q52" s="61" t="s">
        <v>54</v>
      </c>
      <c r="R52" s="62" t="s">
        <v>55</v>
      </c>
      <c r="S52" s="62" t="s">
        <v>55</v>
      </c>
      <c r="T52" s="202" t="s">
        <v>20</v>
      </c>
      <c r="U52" s="202" t="s">
        <v>20</v>
      </c>
      <c r="V52" s="202" t="s">
        <v>20</v>
      </c>
      <c r="W52" s="202" t="s">
        <v>20</v>
      </c>
      <c r="X52" s="202" t="s">
        <v>20</v>
      </c>
      <c r="Y52" s="202" t="s">
        <v>20</v>
      </c>
      <c r="Z52" s="202" t="s">
        <v>20</v>
      </c>
      <c r="AA52" s="202" t="s">
        <v>20</v>
      </c>
      <c r="AB52" s="202" t="s">
        <v>20</v>
      </c>
      <c r="AC52" s="202" t="s">
        <v>20</v>
      </c>
      <c r="AD52" s="202" t="s">
        <v>20</v>
      </c>
      <c r="AE52" s="202" t="s">
        <v>20</v>
      </c>
      <c r="AF52" s="202" t="s">
        <v>20</v>
      </c>
      <c r="AG52" s="45" t="s">
        <v>36</v>
      </c>
      <c r="AH52" s="45" t="s">
        <v>37</v>
      </c>
      <c r="AI52" s="45" t="s">
        <v>37</v>
      </c>
      <c r="AJ52" s="392"/>
      <c r="AK52" s="393"/>
      <c r="AL52" s="83" t="s">
        <v>26</v>
      </c>
      <c r="AM52" s="202" t="s">
        <v>26</v>
      </c>
      <c r="AN52" s="202" t="s">
        <v>26</v>
      </c>
      <c r="AO52" s="202" t="s">
        <v>26</v>
      </c>
      <c r="AP52" s="202" t="s">
        <v>26</v>
      </c>
      <c r="AQ52" s="45" t="s">
        <v>36</v>
      </c>
      <c r="AR52" s="45" t="s">
        <v>37</v>
      </c>
      <c r="AS52" s="202" t="s">
        <v>26</v>
      </c>
      <c r="AT52" s="202" t="s">
        <v>26</v>
      </c>
      <c r="AU52" s="202" t="s">
        <v>26</v>
      </c>
      <c r="AV52" s="202" t="s">
        <v>26</v>
      </c>
      <c r="AW52" s="202" t="s">
        <v>26</v>
      </c>
      <c r="AX52" s="45" t="s">
        <v>36</v>
      </c>
      <c r="AY52" s="45" t="s">
        <v>37</v>
      </c>
      <c r="AZ52" s="206" t="s">
        <v>52</v>
      </c>
      <c r="BA52" s="206" t="s">
        <v>52</v>
      </c>
      <c r="BB52" s="206" t="s">
        <v>52</v>
      </c>
      <c r="BC52" s="206" t="s">
        <v>52</v>
      </c>
      <c r="BD52" s="206" t="s">
        <v>52</v>
      </c>
      <c r="BE52" s="206" t="s">
        <v>52</v>
      </c>
      <c r="BF52" s="84" t="s">
        <v>30</v>
      </c>
      <c r="BG52" s="202" t="s">
        <v>28</v>
      </c>
      <c r="BH52" s="202" t="s">
        <v>28</v>
      </c>
      <c r="BI52" s="202" t="s">
        <v>28</v>
      </c>
      <c r="BJ52" s="202" t="s">
        <v>28</v>
      </c>
      <c r="BK52" s="202" t="s">
        <v>28</v>
      </c>
      <c r="BL52" s="45" t="s">
        <v>37</v>
      </c>
      <c r="BM52" s="85" t="s">
        <v>29</v>
      </c>
    </row>
    <row r="53" spans="1:65" s="3" customFormat="1" ht="45" x14ac:dyDescent="0.25">
      <c r="A53" s="397"/>
      <c r="B53" s="202">
        <f t="shared" si="13"/>
        <v>47</v>
      </c>
      <c r="C53" s="55" t="s">
        <v>721</v>
      </c>
      <c r="D53" s="202"/>
      <c r="E53" s="202"/>
      <c r="F53" s="202"/>
      <c r="G53" s="202"/>
      <c r="H53" s="202"/>
      <c r="I53" s="202"/>
      <c r="J53" s="202"/>
      <c r="K53" s="202"/>
      <c r="L53" s="202"/>
      <c r="M53" s="61"/>
      <c r="N53" s="62"/>
      <c r="O53" s="62"/>
      <c r="P53" s="202"/>
      <c r="Q53" s="61" t="s">
        <v>54</v>
      </c>
      <c r="R53" s="62" t="s">
        <v>55</v>
      </c>
      <c r="S53" s="62" t="s">
        <v>55</v>
      </c>
      <c r="T53" s="202" t="s">
        <v>20</v>
      </c>
      <c r="U53" s="202" t="s">
        <v>20</v>
      </c>
      <c r="V53" s="202" t="s">
        <v>20</v>
      </c>
      <c r="W53" s="202" t="s">
        <v>20</v>
      </c>
      <c r="X53" s="202" t="s">
        <v>20</v>
      </c>
      <c r="Y53" s="202" t="s">
        <v>20</v>
      </c>
      <c r="Z53" s="202" t="s">
        <v>20</v>
      </c>
      <c r="AA53" s="202" t="s">
        <v>20</v>
      </c>
      <c r="AB53" s="202" t="s">
        <v>20</v>
      </c>
      <c r="AC53" s="202" t="s">
        <v>20</v>
      </c>
      <c r="AD53" s="202" t="s">
        <v>20</v>
      </c>
      <c r="AE53" s="202" t="s">
        <v>20</v>
      </c>
      <c r="AF53" s="202" t="s">
        <v>20</v>
      </c>
      <c r="AG53" s="45" t="s">
        <v>36</v>
      </c>
      <c r="AH53" s="45" t="s">
        <v>37</v>
      </c>
      <c r="AI53" s="45" t="s">
        <v>37</v>
      </c>
      <c r="AJ53" s="392"/>
      <c r="AK53" s="393"/>
      <c r="AL53" s="83" t="s">
        <v>26</v>
      </c>
      <c r="AM53" s="202" t="s">
        <v>26</v>
      </c>
      <c r="AN53" s="202" t="s">
        <v>26</v>
      </c>
      <c r="AO53" s="202" t="s">
        <v>26</v>
      </c>
      <c r="AP53" s="202" t="s">
        <v>26</v>
      </c>
      <c r="AQ53" s="202" t="s">
        <v>26</v>
      </c>
      <c r="AR53" s="202" t="s">
        <v>26</v>
      </c>
      <c r="AS53" s="202" t="s">
        <v>26</v>
      </c>
      <c r="AT53" s="45" t="s">
        <v>36</v>
      </c>
      <c r="AU53" s="45" t="s">
        <v>37</v>
      </c>
      <c r="AV53" s="202" t="s">
        <v>44</v>
      </c>
      <c r="AW53" s="202" t="s">
        <v>44</v>
      </c>
      <c r="AX53" s="202" t="s">
        <v>44</v>
      </c>
      <c r="AY53" s="202" t="s">
        <v>44</v>
      </c>
      <c r="AZ53" s="202" t="s">
        <v>44</v>
      </c>
      <c r="BA53" s="202" t="s">
        <v>44</v>
      </c>
      <c r="BB53" s="202" t="s">
        <v>44</v>
      </c>
      <c r="BC53" s="202" t="s">
        <v>44</v>
      </c>
      <c r="BD53" s="45" t="s">
        <v>36</v>
      </c>
      <c r="BE53" s="45" t="s">
        <v>37</v>
      </c>
      <c r="BF53" s="84" t="s">
        <v>30</v>
      </c>
      <c r="BG53" s="202" t="s">
        <v>28</v>
      </c>
      <c r="BH53" s="202" t="s">
        <v>28</v>
      </c>
      <c r="BI53" s="202" t="s">
        <v>28</v>
      </c>
      <c r="BJ53" s="202" t="s">
        <v>28</v>
      </c>
      <c r="BK53" s="202" t="s">
        <v>28</v>
      </c>
      <c r="BL53" s="45" t="s">
        <v>37</v>
      </c>
      <c r="BM53" s="85" t="s">
        <v>29</v>
      </c>
    </row>
    <row r="54" spans="1:65" s="3" customFormat="1" ht="30" x14ac:dyDescent="0.25">
      <c r="A54" s="397"/>
      <c r="B54" s="202">
        <f t="shared" si="13"/>
        <v>48</v>
      </c>
      <c r="C54" s="55" t="s">
        <v>339</v>
      </c>
      <c r="D54" s="35">
        <v>60</v>
      </c>
      <c r="E54" s="35"/>
      <c r="F54" s="35"/>
      <c r="G54" s="35"/>
      <c r="H54" s="35"/>
      <c r="I54" s="35"/>
      <c r="J54" s="35"/>
      <c r="K54" s="35"/>
      <c r="L54" s="35"/>
      <c r="M54" s="61"/>
      <c r="N54" s="62"/>
      <c r="O54" s="62"/>
      <c r="P54" s="35"/>
      <c r="Q54" s="61" t="s">
        <v>54</v>
      </c>
      <c r="R54" s="62" t="s">
        <v>55</v>
      </c>
      <c r="S54" s="62" t="s">
        <v>55</v>
      </c>
      <c r="T54" s="202" t="s">
        <v>20</v>
      </c>
      <c r="U54" s="202" t="s">
        <v>20</v>
      </c>
      <c r="V54" s="202" t="s">
        <v>20</v>
      </c>
      <c r="W54" s="202" t="s">
        <v>20</v>
      </c>
      <c r="X54" s="202" t="s">
        <v>20</v>
      </c>
      <c r="Y54" s="202" t="s">
        <v>20</v>
      </c>
      <c r="Z54" s="202" t="s">
        <v>20</v>
      </c>
      <c r="AA54" s="202" t="s">
        <v>20</v>
      </c>
      <c r="AB54" s="202" t="s">
        <v>20</v>
      </c>
      <c r="AC54" s="202" t="s">
        <v>20</v>
      </c>
      <c r="AD54" s="202" t="s">
        <v>20</v>
      </c>
      <c r="AE54" s="202" t="s">
        <v>20</v>
      </c>
      <c r="AF54" s="202" t="s">
        <v>20</v>
      </c>
      <c r="AG54" s="45" t="s">
        <v>36</v>
      </c>
      <c r="AH54" s="45" t="s">
        <v>37</v>
      </c>
      <c r="AI54" s="45" t="s">
        <v>37</v>
      </c>
      <c r="AJ54" s="392"/>
      <c r="AK54" s="393"/>
      <c r="AL54" s="83" t="s">
        <v>27</v>
      </c>
      <c r="AM54" s="202" t="s">
        <v>27</v>
      </c>
      <c r="AN54" s="202" t="s">
        <v>27</v>
      </c>
      <c r="AO54" s="202" t="s">
        <v>27</v>
      </c>
      <c r="AP54" s="202" t="s">
        <v>27</v>
      </c>
      <c r="AQ54" s="202" t="s">
        <v>27</v>
      </c>
      <c r="AR54" s="202" t="s">
        <v>27</v>
      </c>
      <c r="AS54" s="202" t="s">
        <v>27</v>
      </c>
      <c r="AT54" s="202" t="s">
        <v>27</v>
      </c>
      <c r="AU54" s="202" t="s">
        <v>27</v>
      </c>
      <c r="AV54" s="202" t="s">
        <v>27</v>
      </c>
      <c r="AW54" s="202" t="s">
        <v>27</v>
      </c>
      <c r="AX54" s="45" t="s">
        <v>36</v>
      </c>
      <c r="AY54" s="45" t="s">
        <v>37</v>
      </c>
      <c r="AZ54" s="204" t="s">
        <v>52</v>
      </c>
      <c r="BA54" s="204" t="s">
        <v>52</v>
      </c>
      <c r="BB54" s="204" t="s">
        <v>52</v>
      </c>
      <c r="BC54" s="204" t="s">
        <v>52</v>
      </c>
      <c r="BD54" s="204" t="s">
        <v>52</v>
      </c>
      <c r="BE54" s="204" t="s">
        <v>52</v>
      </c>
      <c r="BF54" s="84" t="s">
        <v>30</v>
      </c>
      <c r="BG54" s="202" t="s">
        <v>28</v>
      </c>
      <c r="BH54" s="202" t="s">
        <v>28</v>
      </c>
      <c r="BI54" s="202" t="s">
        <v>28</v>
      </c>
      <c r="BJ54" s="202" t="s">
        <v>28</v>
      </c>
      <c r="BK54" s="202" t="s">
        <v>28</v>
      </c>
      <c r="BL54" s="45" t="s">
        <v>37</v>
      </c>
      <c r="BM54" s="85" t="s">
        <v>29</v>
      </c>
    </row>
    <row r="55" spans="1:65" s="3" customFormat="1" ht="30" x14ac:dyDescent="0.25">
      <c r="A55" s="397"/>
      <c r="B55" s="35">
        <f t="shared" si="13"/>
        <v>49</v>
      </c>
      <c r="C55" s="55" t="s">
        <v>382</v>
      </c>
      <c r="D55" s="35">
        <v>190</v>
      </c>
      <c r="E55" s="35"/>
      <c r="F55" s="35"/>
      <c r="G55" s="35"/>
      <c r="H55" s="35"/>
      <c r="I55" s="35"/>
      <c r="J55" s="35"/>
      <c r="K55" s="35"/>
      <c r="L55" s="35"/>
      <c r="M55" s="61"/>
      <c r="N55" s="62"/>
      <c r="O55" s="62"/>
      <c r="P55" s="35"/>
      <c r="Q55" s="61" t="s">
        <v>54</v>
      </c>
      <c r="R55" s="62" t="s">
        <v>55</v>
      </c>
      <c r="S55" s="62" t="s">
        <v>55</v>
      </c>
      <c r="T55" s="202" t="s">
        <v>24</v>
      </c>
      <c r="U55" s="202" t="s">
        <v>24</v>
      </c>
      <c r="V55" s="202" t="s">
        <v>24</v>
      </c>
      <c r="W55" s="202" t="s">
        <v>24</v>
      </c>
      <c r="X55" s="202" t="s">
        <v>24</v>
      </c>
      <c r="Y55" s="45" t="s">
        <v>43</v>
      </c>
      <c r="Z55" s="202" t="s">
        <v>25</v>
      </c>
      <c r="AA55" s="202" t="s">
        <v>25</v>
      </c>
      <c r="AB55" s="202" t="s">
        <v>25</v>
      </c>
      <c r="AC55" s="202" t="s">
        <v>25</v>
      </c>
      <c r="AD55" s="202" t="s">
        <v>25</v>
      </c>
      <c r="AE55" s="45" t="s">
        <v>43</v>
      </c>
      <c r="AF55" s="202" t="s">
        <v>42</v>
      </c>
      <c r="AG55" s="202" t="s">
        <v>42</v>
      </c>
      <c r="AH55" s="202" t="s">
        <v>42</v>
      </c>
      <c r="AI55" s="202" t="s">
        <v>42</v>
      </c>
      <c r="AJ55" s="392"/>
      <c r="AK55" s="393"/>
      <c r="AL55" s="83" t="s">
        <v>42</v>
      </c>
      <c r="AM55" s="45" t="s">
        <v>43</v>
      </c>
      <c r="AN55" s="202" t="s">
        <v>26</v>
      </c>
      <c r="AO55" s="202" t="s">
        <v>26</v>
      </c>
      <c r="AP55" s="202" t="s">
        <v>26</v>
      </c>
      <c r="AQ55" s="202" t="s">
        <v>26</v>
      </c>
      <c r="AR55" s="202" t="s">
        <v>26</v>
      </c>
      <c r="AS55" s="45" t="s">
        <v>43</v>
      </c>
      <c r="AT55" s="202" t="s">
        <v>26</v>
      </c>
      <c r="AU55" s="202" t="s">
        <v>26</v>
      </c>
      <c r="AV55" s="202" t="s">
        <v>26</v>
      </c>
      <c r="AW55" s="202" t="s">
        <v>26</v>
      </c>
      <c r="AX55" s="202" t="s">
        <v>26</v>
      </c>
      <c r="AY55" s="45" t="s">
        <v>43</v>
      </c>
      <c r="AZ55" s="204" t="s">
        <v>52</v>
      </c>
      <c r="BA55" s="204" t="s">
        <v>52</v>
      </c>
      <c r="BB55" s="204" t="s">
        <v>52</v>
      </c>
      <c r="BC55" s="204" t="s">
        <v>52</v>
      </c>
      <c r="BD55" s="204" t="s">
        <v>52</v>
      </c>
      <c r="BE55" s="204" t="s">
        <v>52</v>
      </c>
      <c r="BF55" s="84" t="s">
        <v>30</v>
      </c>
      <c r="BG55" s="202" t="s">
        <v>28</v>
      </c>
      <c r="BH55" s="202" t="s">
        <v>28</v>
      </c>
      <c r="BI55" s="202" t="s">
        <v>28</v>
      </c>
      <c r="BJ55" s="202" t="s">
        <v>28</v>
      </c>
      <c r="BK55" s="202" t="s">
        <v>28</v>
      </c>
      <c r="BL55" s="45" t="s">
        <v>37</v>
      </c>
      <c r="BM55" s="85" t="s">
        <v>29</v>
      </c>
    </row>
    <row r="56" spans="1:65" s="3" customFormat="1" ht="45" x14ac:dyDescent="0.25">
      <c r="A56" s="397"/>
      <c r="B56" s="35">
        <f t="shared" si="13"/>
        <v>50</v>
      </c>
      <c r="C56" s="56" t="s">
        <v>383</v>
      </c>
      <c r="D56" s="35">
        <v>510</v>
      </c>
      <c r="E56" s="35"/>
      <c r="F56" s="35"/>
      <c r="G56" s="35"/>
      <c r="H56" s="35"/>
      <c r="I56" s="35"/>
      <c r="J56" s="35"/>
      <c r="K56" s="35"/>
      <c r="L56" s="35"/>
      <c r="M56" s="61"/>
      <c r="N56" s="62"/>
      <c r="O56" s="62"/>
      <c r="P56" s="63"/>
      <c r="Q56" s="61" t="s">
        <v>54</v>
      </c>
      <c r="R56" s="62" t="s">
        <v>55</v>
      </c>
      <c r="S56" s="62" t="s">
        <v>55</v>
      </c>
      <c r="T56" s="206" t="s">
        <v>52</v>
      </c>
      <c r="U56" s="206" t="s">
        <v>52</v>
      </c>
      <c r="V56" s="206" t="s">
        <v>52</v>
      </c>
      <c r="W56" s="206" t="s">
        <v>52</v>
      </c>
      <c r="X56" s="202" t="s">
        <v>20</v>
      </c>
      <c r="Y56" s="202" t="s">
        <v>20</v>
      </c>
      <c r="Z56" s="202" t="s">
        <v>20</v>
      </c>
      <c r="AA56" s="202" t="s">
        <v>20</v>
      </c>
      <c r="AB56" s="202" t="s">
        <v>20</v>
      </c>
      <c r="AC56" s="202" t="s">
        <v>20</v>
      </c>
      <c r="AD56" s="202" t="s">
        <v>20</v>
      </c>
      <c r="AE56" s="202" t="s">
        <v>20</v>
      </c>
      <c r="AF56" s="202" t="s">
        <v>20</v>
      </c>
      <c r="AG56" s="202" t="s">
        <v>20</v>
      </c>
      <c r="AH56" s="45" t="s">
        <v>36</v>
      </c>
      <c r="AI56" s="45" t="s">
        <v>37</v>
      </c>
      <c r="AJ56" s="392"/>
      <c r="AK56" s="393"/>
      <c r="AL56" s="83" t="s">
        <v>26</v>
      </c>
      <c r="AM56" s="202" t="s">
        <v>26</v>
      </c>
      <c r="AN56" s="202" t="s">
        <v>26</v>
      </c>
      <c r="AO56" s="202" t="s">
        <v>26</v>
      </c>
      <c r="AP56" s="202" t="s">
        <v>26</v>
      </c>
      <c r="AQ56" s="202" t="s">
        <v>26</v>
      </c>
      <c r="AR56" s="202" t="s">
        <v>26</v>
      </c>
      <c r="AS56" s="202" t="s">
        <v>26</v>
      </c>
      <c r="AT56" s="45" t="s">
        <v>36</v>
      </c>
      <c r="AU56" s="45" t="s">
        <v>37</v>
      </c>
      <c r="AV56" s="202" t="s">
        <v>44</v>
      </c>
      <c r="AW56" s="202" t="s">
        <v>44</v>
      </c>
      <c r="AX56" s="202" t="s">
        <v>44</v>
      </c>
      <c r="AY56" s="202" t="s">
        <v>44</v>
      </c>
      <c r="AZ56" s="202" t="s">
        <v>44</v>
      </c>
      <c r="BA56" s="202" t="s">
        <v>44</v>
      </c>
      <c r="BB56" s="202" t="s">
        <v>44</v>
      </c>
      <c r="BC56" s="202" t="s">
        <v>44</v>
      </c>
      <c r="BD56" s="45" t="s">
        <v>36</v>
      </c>
      <c r="BE56" s="45" t="s">
        <v>37</v>
      </c>
      <c r="BF56" s="84" t="s">
        <v>30</v>
      </c>
      <c r="BG56" s="202" t="s">
        <v>28</v>
      </c>
      <c r="BH56" s="202" t="s">
        <v>28</v>
      </c>
      <c r="BI56" s="202" t="s">
        <v>28</v>
      </c>
      <c r="BJ56" s="202" t="s">
        <v>28</v>
      </c>
      <c r="BK56" s="202" t="s">
        <v>28</v>
      </c>
      <c r="BL56" s="45" t="s">
        <v>37</v>
      </c>
      <c r="BM56" s="85" t="s">
        <v>29</v>
      </c>
    </row>
    <row r="57" spans="1:65" s="3" customFormat="1" ht="30.75" customHeight="1" x14ac:dyDescent="0.25">
      <c r="A57" s="397"/>
      <c r="B57" s="35">
        <f t="shared" si="13"/>
        <v>51</v>
      </c>
      <c r="C57" s="106" t="s">
        <v>51</v>
      </c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101" t="s">
        <v>53</v>
      </c>
      <c r="Q57" s="101" t="s">
        <v>53</v>
      </c>
      <c r="R57" s="101" t="s">
        <v>53</v>
      </c>
      <c r="S57" s="101" t="s">
        <v>53</v>
      </c>
      <c r="T57" s="101" t="s">
        <v>53</v>
      </c>
      <c r="U57" s="101" t="s">
        <v>53</v>
      </c>
      <c r="V57" s="101" t="s">
        <v>53</v>
      </c>
      <c r="W57" s="101" t="s">
        <v>53</v>
      </c>
      <c r="X57" s="101" t="s">
        <v>53</v>
      </c>
      <c r="Y57" s="101" t="s">
        <v>53</v>
      </c>
      <c r="Z57" s="35" t="s">
        <v>39</v>
      </c>
      <c r="AA57" s="35" t="s">
        <v>39</v>
      </c>
      <c r="AB57" s="35" t="s">
        <v>39</v>
      </c>
      <c r="AC57" s="35" t="s">
        <v>39</v>
      </c>
      <c r="AD57" s="35" t="s">
        <v>39</v>
      </c>
      <c r="AE57" s="35" t="s">
        <v>39</v>
      </c>
      <c r="AF57" s="35" t="s">
        <v>39</v>
      </c>
      <c r="AG57" s="35" t="s">
        <v>39</v>
      </c>
      <c r="AH57" s="35" t="s">
        <v>39</v>
      </c>
      <c r="AI57" s="37" t="s">
        <v>39</v>
      </c>
      <c r="AJ57" s="392"/>
      <c r="AK57" s="393"/>
      <c r="AL57" s="83" t="s">
        <v>39</v>
      </c>
      <c r="AM57" s="202" t="s">
        <v>39</v>
      </c>
      <c r="AN57" s="202" t="s">
        <v>39</v>
      </c>
      <c r="AO57" s="202" t="s">
        <v>39</v>
      </c>
      <c r="AP57" s="202" t="s">
        <v>39</v>
      </c>
      <c r="AQ57" s="202" t="s">
        <v>39</v>
      </c>
      <c r="AR57" s="202" t="s">
        <v>39</v>
      </c>
      <c r="AS57" s="202" t="s">
        <v>39</v>
      </c>
      <c r="AT57" s="202" t="s">
        <v>39</v>
      </c>
      <c r="AU57" s="202" t="s">
        <v>39</v>
      </c>
      <c r="AV57" s="202" t="s">
        <v>39</v>
      </c>
      <c r="AW57" s="202" t="s">
        <v>39</v>
      </c>
      <c r="AX57" s="202" t="s">
        <v>39</v>
      </c>
      <c r="AY57" s="202" t="s">
        <v>39</v>
      </c>
      <c r="AZ57" s="202" t="s">
        <v>39</v>
      </c>
      <c r="BA57" s="202" t="s">
        <v>39</v>
      </c>
      <c r="BB57" s="202" t="s">
        <v>39</v>
      </c>
      <c r="BC57" s="202" t="s">
        <v>39</v>
      </c>
      <c r="BD57" s="202" t="s">
        <v>39</v>
      </c>
      <c r="BE57" s="202" t="s">
        <v>39</v>
      </c>
      <c r="BF57" s="202" t="s">
        <v>39</v>
      </c>
      <c r="BG57" s="202" t="s">
        <v>39</v>
      </c>
      <c r="BH57" s="202" t="s">
        <v>39</v>
      </c>
      <c r="BI57" s="202" t="s">
        <v>39</v>
      </c>
      <c r="BJ57" s="202" t="s">
        <v>39</v>
      </c>
      <c r="BK57" s="202" t="s">
        <v>39</v>
      </c>
      <c r="BL57" s="202" t="s">
        <v>39</v>
      </c>
      <c r="BM57" s="86" t="s">
        <v>39</v>
      </c>
    </row>
    <row r="58" spans="1:65" s="3" customFormat="1" ht="24.95" customHeight="1" thickBot="1" x14ac:dyDescent="0.3">
      <c r="A58" s="398"/>
      <c r="B58" s="38">
        <f t="shared" si="13"/>
        <v>52</v>
      </c>
      <c r="C58" s="47" t="s">
        <v>384</v>
      </c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102" t="s">
        <v>53</v>
      </c>
      <c r="Q58" s="102" t="s">
        <v>53</v>
      </c>
      <c r="R58" s="102" t="s">
        <v>53</v>
      </c>
      <c r="S58" s="102" t="s">
        <v>53</v>
      </c>
      <c r="T58" s="102" t="s">
        <v>53</v>
      </c>
      <c r="U58" s="102" t="s">
        <v>53</v>
      </c>
      <c r="V58" s="102" t="s">
        <v>53</v>
      </c>
      <c r="W58" s="102" t="s">
        <v>53</v>
      </c>
      <c r="X58" s="102" t="s">
        <v>53</v>
      </c>
      <c r="Y58" s="102" t="s">
        <v>53</v>
      </c>
      <c r="Z58" s="38" t="s">
        <v>39</v>
      </c>
      <c r="AA58" s="38" t="s">
        <v>39</v>
      </c>
      <c r="AB58" s="38" t="s">
        <v>39</v>
      </c>
      <c r="AC58" s="38" t="s">
        <v>39</v>
      </c>
      <c r="AD58" s="38" t="s">
        <v>39</v>
      </c>
      <c r="AE58" s="38" t="s">
        <v>39</v>
      </c>
      <c r="AF58" s="38" t="s">
        <v>39</v>
      </c>
      <c r="AG58" s="38" t="s">
        <v>39</v>
      </c>
      <c r="AH58" s="38" t="s">
        <v>39</v>
      </c>
      <c r="AI58" s="41" t="s">
        <v>39</v>
      </c>
      <c r="AJ58" s="392"/>
      <c r="AK58" s="393"/>
      <c r="AL58" s="72" t="s">
        <v>39</v>
      </c>
      <c r="AM58" s="201" t="s">
        <v>39</v>
      </c>
      <c r="AN58" s="201" t="s">
        <v>39</v>
      </c>
      <c r="AO58" s="201" t="s">
        <v>39</v>
      </c>
      <c r="AP58" s="201" t="s">
        <v>39</v>
      </c>
      <c r="AQ58" s="201" t="s">
        <v>39</v>
      </c>
      <c r="AR58" s="201" t="s">
        <v>39</v>
      </c>
      <c r="AS58" s="201" t="s">
        <v>39</v>
      </c>
      <c r="AT58" s="201" t="s">
        <v>39</v>
      </c>
      <c r="AU58" s="201" t="s">
        <v>39</v>
      </c>
      <c r="AV58" s="201" t="s">
        <v>39</v>
      </c>
      <c r="AW58" s="201" t="s">
        <v>39</v>
      </c>
      <c r="AX58" s="201" t="s">
        <v>39</v>
      </c>
      <c r="AY58" s="201" t="s">
        <v>39</v>
      </c>
      <c r="AZ58" s="201" t="s">
        <v>39</v>
      </c>
      <c r="BA58" s="201" t="s">
        <v>39</v>
      </c>
      <c r="BB58" s="201" t="s">
        <v>39</v>
      </c>
      <c r="BC58" s="201" t="s">
        <v>39</v>
      </c>
      <c r="BD58" s="201" t="s">
        <v>39</v>
      </c>
      <c r="BE58" s="201" t="s">
        <v>39</v>
      </c>
      <c r="BF58" s="201" t="s">
        <v>39</v>
      </c>
      <c r="BG58" s="201" t="s">
        <v>39</v>
      </c>
      <c r="BH58" s="201" t="s">
        <v>39</v>
      </c>
      <c r="BI58" s="201" t="s">
        <v>39</v>
      </c>
      <c r="BJ58" s="201" t="s">
        <v>39</v>
      </c>
      <c r="BK58" s="201" t="s">
        <v>39</v>
      </c>
      <c r="BL58" s="201" t="s">
        <v>39</v>
      </c>
      <c r="BM58" s="77" t="s">
        <v>39</v>
      </c>
    </row>
    <row r="59" spans="1:65" s="3" customFormat="1" ht="24.95" customHeight="1" x14ac:dyDescent="0.25">
      <c r="A59" s="403" t="s">
        <v>718</v>
      </c>
      <c r="B59" s="21">
        <f t="shared" si="13"/>
        <v>53</v>
      </c>
      <c r="C59" s="42" t="s">
        <v>60</v>
      </c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90" t="s">
        <v>56</v>
      </c>
      <c r="S59" s="90" t="s">
        <v>56</v>
      </c>
      <c r="T59" s="90" t="s">
        <v>56</v>
      </c>
      <c r="U59" s="90" t="s">
        <v>56</v>
      </c>
      <c r="V59" s="90" t="s">
        <v>56</v>
      </c>
      <c r="W59" s="90" t="s">
        <v>56</v>
      </c>
      <c r="X59" s="90" t="s">
        <v>56</v>
      </c>
      <c r="Y59" s="90" t="s">
        <v>56</v>
      </c>
      <c r="Z59" s="90" t="s">
        <v>56</v>
      </c>
      <c r="AA59" s="90" t="s">
        <v>56</v>
      </c>
      <c r="AB59" s="90" t="s">
        <v>56</v>
      </c>
      <c r="AC59" s="90" t="s">
        <v>56</v>
      </c>
      <c r="AD59" s="90" t="s">
        <v>56</v>
      </c>
      <c r="AE59" s="90" t="s">
        <v>56</v>
      </c>
      <c r="AF59" s="90" t="s">
        <v>56</v>
      </c>
      <c r="AG59" s="90" t="s">
        <v>56</v>
      </c>
      <c r="AH59" s="90" t="s">
        <v>56</v>
      </c>
      <c r="AI59" s="91" t="s">
        <v>56</v>
      </c>
      <c r="AJ59" s="392"/>
      <c r="AK59" s="393"/>
      <c r="AL59" s="92" t="s">
        <v>56</v>
      </c>
      <c r="AM59" s="90" t="s">
        <v>56</v>
      </c>
      <c r="AN59" s="90" t="s">
        <v>56</v>
      </c>
      <c r="AO59" s="90" t="s">
        <v>56</v>
      </c>
      <c r="AP59" s="90" t="s">
        <v>56</v>
      </c>
      <c r="AQ59" s="90" t="s">
        <v>56</v>
      </c>
      <c r="AR59" s="90" t="s">
        <v>56</v>
      </c>
      <c r="AS59" s="90" t="s">
        <v>56</v>
      </c>
      <c r="AT59" s="90" t="s">
        <v>56</v>
      </c>
      <c r="AU59" s="90" t="s">
        <v>56</v>
      </c>
      <c r="AV59" s="90" t="s">
        <v>56</v>
      </c>
      <c r="AW59" s="90" t="s">
        <v>56</v>
      </c>
      <c r="AX59" s="90" t="s">
        <v>56</v>
      </c>
      <c r="AY59" s="90" t="s">
        <v>56</v>
      </c>
      <c r="AZ59" s="90" t="s">
        <v>56</v>
      </c>
      <c r="BA59" s="90" t="s">
        <v>56</v>
      </c>
      <c r="BB59" s="90" t="s">
        <v>56</v>
      </c>
      <c r="BC59" s="90" t="s">
        <v>56</v>
      </c>
      <c r="BD59" s="21"/>
      <c r="BE59" s="21"/>
      <c r="BF59" s="21"/>
      <c r="BG59" s="21"/>
      <c r="BH59" s="21"/>
      <c r="BI59" s="21"/>
      <c r="BJ59" s="21"/>
      <c r="BK59" s="21"/>
      <c r="BL59" s="21"/>
      <c r="BM59" s="23"/>
    </row>
    <row r="60" spans="1:65" s="3" customFormat="1" ht="24.95" customHeight="1" thickBot="1" x14ac:dyDescent="0.3">
      <c r="A60" s="404"/>
      <c r="B60" s="38">
        <f t="shared" si="13"/>
        <v>54</v>
      </c>
      <c r="C60" s="47" t="s">
        <v>719</v>
      </c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80" t="s">
        <v>57</v>
      </c>
      <c r="AG60" s="80" t="s">
        <v>57</v>
      </c>
      <c r="AH60" s="38"/>
      <c r="AI60" s="41"/>
      <c r="AJ60" s="392"/>
      <c r="AK60" s="393"/>
      <c r="AL60" s="72"/>
      <c r="AM60" s="38"/>
      <c r="AN60" s="38"/>
      <c r="AO60" s="38"/>
      <c r="AP60" s="38"/>
      <c r="AQ60" s="38"/>
      <c r="AR60" s="38"/>
      <c r="AS60" s="38"/>
      <c r="AT60" s="38"/>
      <c r="AU60" s="38"/>
      <c r="AV60" s="201"/>
      <c r="AW60" s="201"/>
      <c r="AX60" s="201"/>
      <c r="AY60" s="201"/>
      <c r="AZ60" s="201"/>
      <c r="BA60" s="201"/>
      <c r="BB60" s="201"/>
      <c r="BC60" s="201"/>
      <c r="BD60" s="201"/>
      <c r="BE60" s="201"/>
      <c r="BF60" s="201"/>
      <c r="BG60" s="201"/>
      <c r="BH60" s="201"/>
      <c r="BI60" s="201"/>
      <c r="BJ60" s="201"/>
      <c r="BK60" s="201"/>
      <c r="BL60" s="201"/>
      <c r="BM60" s="201"/>
    </row>
    <row r="61" spans="1:65" s="3" customFormat="1" ht="52.5" thickBot="1" x14ac:dyDescent="0.3">
      <c r="A61" s="89" t="s">
        <v>61</v>
      </c>
      <c r="B61" s="64">
        <f t="shared" si="13"/>
        <v>55</v>
      </c>
      <c r="C61" s="199" t="s">
        <v>385</v>
      </c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132" t="s">
        <v>62</v>
      </c>
      <c r="Z61" s="64"/>
      <c r="AA61" s="64"/>
      <c r="AB61" s="64"/>
      <c r="AC61" s="64"/>
      <c r="AD61" s="64"/>
      <c r="AE61" s="64"/>
      <c r="AF61" s="64"/>
      <c r="AG61" s="64"/>
      <c r="AH61" s="64"/>
      <c r="AI61" s="66"/>
      <c r="AJ61" s="392"/>
      <c r="AK61" s="393"/>
      <c r="AL61" s="78"/>
      <c r="AM61" s="64"/>
      <c r="AN61" s="64"/>
      <c r="AO61" s="64"/>
      <c r="AP61" s="64"/>
      <c r="AQ61" s="64"/>
      <c r="AR61" s="64"/>
      <c r="AS61" s="64"/>
      <c r="AT61" s="64"/>
      <c r="AU61" s="132" t="s">
        <v>63</v>
      </c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79"/>
    </row>
    <row r="62" spans="1:65" s="3" customFormat="1" ht="24.95" customHeight="1" x14ac:dyDescent="0.25">
      <c r="A62" s="405" t="s">
        <v>64</v>
      </c>
      <c r="B62" s="21">
        <f t="shared" si="13"/>
        <v>56</v>
      </c>
      <c r="C62" s="42" t="s">
        <v>65</v>
      </c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42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10"/>
      <c r="AJ62" s="392"/>
      <c r="AK62" s="393"/>
      <c r="AL62" s="75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3"/>
    </row>
    <row r="63" spans="1:65" s="3" customFormat="1" ht="24.95" customHeight="1" thickBot="1" x14ac:dyDescent="0.3">
      <c r="A63" s="406"/>
      <c r="B63" s="38">
        <f t="shared" si="13"/>
        <v>57</v>
      </c>
      <c r="C63" s="47" t="s">
        <v>66</v>
      </c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67" t="s">
        <v>68</v>
      </c>
      <c r="R63" s="67" t="s">
        <v>68</v>
      </c>
      <c r="S63" s="67" t="s">
        <v>68</v>
      </c>
      <c r="T63" s="67" t="s">
        <v>68</v>
      </c>
      <c r="U63" s="58" t="s">
        <v>37</v>
      </c>
      <c r="V63" s="38"/>
      <c r="W63" s="38"/>
      <c r="X63" s="38"/>
      <c r="Y63" s="38"/>
      <c r="Z63" s="38"/>
      <c r="AA63" s="67" t="s">
        <v>68</v>
      </c>
      <c r="AB63" s="67" t="s">
        <v>68</v>
      </c>
      <c r="AC63" s="67" t="s">
        <v>68</v>
      </c>
      <c r="AD63" s="67" t="s">
        <v>68</v>
      </c>
      <c r="AE63" s="58" t="s">
        <v>37</v>
      </c>
      <c r="AF63" s="38"/>
      <c r="AG63" s="38"/>
      <c r="AH63" s="38"/>
      <c r="AI63" s="41"/>
      <c r="AJ63" s="392"/>
      <c r="AK63" s="393"/>
      <c r="AL63" s="76" t="s">
        <v>68</v>
      </c>
      <c r="AM63" s="67" t="s">
        <v>68</v>
      </c>
      <c r="AN63" s="67" t="s">
        <v>68</v>
      </c>
      <c r="AO63" s="67" t="s">
        <v>68</v>
      </c>
      <c r="AP63" s="58" t="s">
        <v>37</v>
      </c>
      <c r="AQ63" s="38"/>
      <c r="AR63" s="38"/>
      <c r="AS63" s="38"/>
      <c r="AT63" s="38"/>
      <c r="AU63" s="38"/>
      <c r="AV63" s="38"/>
      <c r="AW63" s="67" t="s">
        <v>68</v>
      </c>
      <c r="AX63" s="67" t="s">
        <v>68</v>
      </c>
      <c r="AY63" s="67" t="s">
        <v>68</v>
      </c>
      <c r="AZ63" s="67" t="s">
        <v>68</v>
      </c>
      <c r="BA63" s="58" t="s">
        <v>37</v>
      </c>
      <c r="BB63" s="38"/>
      <c r="BC63" s="38"/>
      <c r="BD63" s="38"/>
      <c r="BE63" s="38"/>
      <c r="BF63" s="38"/>
      <c r="BG63" s="38"/>
      <c r="BH63" s="38"/>
      <c r="BI63" s="38"/>
      <c r="BJ63" s="38"/>
      <c r="BK63" s="38"/>
      <c r="BL63" s="38"/>
      <c r="BM63" s="77"/>
    </row>
    <row r="64" spans="1:65" s="3" customFormat="1" ht="24.95" customHeight="1" x14ac:dyDescent="0.25">
      <c r="A64" s="405" t="s">
        <v>334</v>
      </c>
      <c r="B64" s="21">
        <f t="shared" si="13"/>
        <v>58</v>
      </c>
      <c r="C64" s="42" t="s">
        <v>67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68" t="s">
        <v>68</v>
      </c>
      <c r="Q64" s="68" t="s">
        <v>68</v>
      </c>
      <c r="R64" s="68" t="s">
        <v>68</v>
      </c>
      <c r="S64" s="21" t="s">
        <v>20</v>
      </c>
      <c r="T64" s="21" t="s">
        <v>20</v>
      </c>
      <c r="U64" s="21" t="s">
        <v>20</v>
      </c>
      <c r="V64" s="21" t="s">
        <v>20</v>
      </c>
      <c r="W64" s="21" t="s">
        <v>20</v>
      </c>
      <c r="X64" s="21" t="s">
        <v>20</v>
      </c>
      <c r="Y64" s="21" t="s">
        <v>20</v>
      </c>
      <c r="Z64" s="21" t="s">
        <v>20</v>
      </c>
      <c r="AA64" s="21" t="s">
        <v>20</v>
      </c>
      <c r="AB64" s="21" t="s">
        <v>20</v>
      </c>
      <c r="AC64" s="54" t="s">
        <v>36</v>
      </c>
      <c r="AD64" s="54" t="s">
        <v>37</v>
      </c>
      <c r="AE64" s="21"/>
      <c r="AF64" s="21"/>
      <c r="AG64" s="21"/>
      <c r="AH64" s="21"/>
      <c r="AI64" s="10"/>
      <c r="AJ64" s="392"/>
      <c r="AK64" s="393"/>
      <c r="AL64" s="71" t="s">
        <v>68</v>
      </c>
      <c r="AM64" s="68" t="s">
        <v>68</v>
      </c>
      <c r="AN64" s="68" t="s">
        <v>68</v>
      </c>
      <c r="AO64" s="68" t="s">
        <v>68</v>
      </c>
      <c r="AP64" s="21" t="s">
        <v>27</v>
      </c>
      <c r="AQ64" s="21" t="s">
        <v>27</v>
      </c>
      <c r="AR64" s="21" t="s">
        <v>27</v>
      </c>
      <c r="AS64" s="21" t="s">
        <v>27</v>
      </c>
      <c r="AT64" s="21" t="s">
        <v>27</v>
      </c>
      <c r="AU64" s="21" t="s">
        <v>27</v>
      </c>
      <c r="AV64" s="21" t="s">
        <v>27</v>
      </c>
      <c r="AW64" s="21" t="s">
        <v>27</v>
      </c>
      <c r="AX64" s="21" t="s">
        <v>27</v>
      </c>
      <c r="AY64" s="21" t="s">
        <v>27</v>
      </c>
      <c r="AZ64" s="21" t="s">
        <v>27</v>
      </c>
      <c r="BA64" s="54" t="s">
        <v>36</v>
      </c>
      <c r="BB64" s="54" t="s">
        <v>37</v>
      </c>
      <c r="BC64" s="68" t="s">
        <v>68</v>
      </c>
      <c r="BD64" s="68" t="s">
        <v>68</v>
      </c>
      <c r="BE64" s="68" t="s">
        <v>68</v>
      </c>
      <c r="BF64" s="68" t="s">
        <v>68</v>
      </c>
      <c r="BG64" s="21" t="s">
        <v>28</v>
      </c>
      <c r="BH64" s="21" t="s">
        <v>28</v>
      </c>
      <c r="BI64" s="21" t="s">
        <v>28</v>
      </c>
      <c r="BJ64" s="21" t="s">
        <v>28</v>
      </c>
      <c r="BK64" s="21" t="s">
        <v>28</v>
      </c>
      <c r="BL64" s="54" t="s">
        <v>37</v>
      </c>
      <c r="BM64" s="23"/>
    </row>
    <row r="65" spans="1:65" s="3" customFormat="1" ht="30.75" thickBot="1" x14ac:dyDescent="0.3">
      <c r="A65" s="406"/>
      <c r="B65" s="38">
        <f t="shared" si="13"/>
        <v>59</v>
      </c>
      <c r="C65" s="69" t="s">
        <v>335</v>
      </c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58"/>
      <c r="T65" s="58"/>
      <c r="U65" s="38"/>
      <c r="V65" s="38"/>
      <c r="W65" s="38"/>
      <c r="X65" s="38"/>
      <c r="Y65" s="38"/>
      <c r="Z65" s="58"/>
      <c r="AA65" s="58"/>
      <c r="AB65" s="38"/>
      <c r="AC65" s="38"/>
      <c r="AD65" s="38"/>
      <c r="AE65" s="38"/>
      <c r="AF65" s="38"/>
      <c r="AG65" s="58"/>
      <c r="AH65" s="58"/>
      <c r="AI65" s="70"/>
      <c r="AJ65" s="394"/>
      <c r="AK65" s="395"/>
      <c r="AL65" s="72"/>
      <c r="AM65" s="38"/>
      <c r="AN65" s="38"/>
      <c r="AO65" s="38"/>
      <c r="AP65" s="38"/>
      <c r="AQ65" s="58"/>
      <c r="AR65" s="38"/>
      <c r="AS65" s="38"/>
      <c r="AT65" s="38"/>
      <c r="AU65" s="38"/>
      <c r="AV65" s="67" t="s">
        <v>68</v>
      </c>
      <c r="AW65" s="67" t="s">
        <v>68</v>
      </c>
      <c r="AX65" s="38" t="s">
        <v>26</v>
      </c>
      <c r="AY65" s="38" t="s">
        <v>26</v>
      </c>
      <c r="AZ65" s="38" t="s">
        <v>26</v>
      </c>
      <c r="BA65" s="38" t="s">
        <v>26</v>
      </c>
      <c r="BB65" s="38" t="s">
        <v>26</v>
      </c>
      <c r="BC65" s="38"/>
      <c r="BD65" s="58"/>
      <c r="BE65" s="73"/>
      <c r="BF65" s="73"/>
      <c r="BG65" s="38" t="s">
        <v>44</v>
      </c>
      <c r="BH65" s="38" t="s">
        <v>44</v>
      </c>
      <c r="BI65" s="38" t="s">
        <v>44</v>
      </c>
      <c r="BJ65" s="38" t="s">
        <v>44</v>
      </c>
      <c r="BK65" s="38" t="s">
        <v>44</v>
      </c>
      <c r="BL65" s="58"/>
      <c r="BM65" s="74"/>
    </row>
    <row r="66" spans="1:65" s="3" customFormat="1" ht="15" customHeight="1" x14ac:dyDescent="0.25">
      <c r="A66" s="407" t="s">
        <v>336</v>
      </c>
      <c r="B66" s="408"/>
      <c r="C66" s="408"/>
      <c r="D66" s="416">
        <f>SUM(D7:D65)</f>
        <v>14824</v>
      </c>
      <c r="E66" s="22"/>
      <c r="F66" s="22"/>
      <c r="G66" s="22"/>
      <c r="H66" s="22"/>
      <c r="I66" s="22"/>
      <c r="J66" s="22"/>
      <c r="K66" s="22"/>
      <c r="L66" s="22"/>
      <c r="M66" s="21">
        <v>0</v>
      </c>
      <c r="N66" s="21">
        <v>1</v>
      </c>
      <c r="O66" s="21">
        <v>2</v>
      </c>
      <c r="P66" s="21">
        <v>3</v>
      </c>
      <c r="Q66" s="21">
        <v>4</v>
      </c>
      <c r="R66" s="21">
        <v>5</v>
      </c>
      <c r="S66" s="21">
        <v>6</v>
      </c>
      <c r="T66" s="21">
        <v>7</v>
      </c>
      <c r="U66" s="21">
        <v>8</v>
      </c>
      <c r="V66" s="21">
        <v>9</v>
      </c>
      <c r="W66" s="21">
        <v>10</v>
      </c>
      <c r="X66" s="9">
        <v>11</v>
      </c>
      <c r="Y66" s="21">
        <v>12</v>
      </c>
      <c r="Z66" s="21">
        <v>13</v>
      </c>
      <c r="AA66" s="21">
        <v>14</v>
      </c>
      <c r="AB66" s="21">
        <v>15</v>
      </c>
      <c r="AC66" s="21">
        <v>16</v>
      </c>
      <c r="AD66" s="9">
        <v>17</v>
      </c>
      <c r="AE66" s="21">
        <v>18</v>
      </c>
      <c r="AF66" s="21">
        <v>19</v>
      </c>
      <c r="AG66" s="21">
        <v>20</v>
      </c>
      <c r="AH66" s="21">
        <v>21</v>
      </c>
      <c r="AI66" s="21">
        <v>22</v>
      </c>
      <c r="AJ66" s="32">
        <v>23</v>
      </c>
      <c r="AK66" s="32">
        <v>24</v>
      </c>
      <c r="AL66" s="21">
        <v>25</v>
      </c>
      <c r="AM66" s="21">
        <v>26</v>
      </c>
      <c r="AN66" s="21">
        <v>27</v>
      </c>
      <c r="AO66" s="21">
        <v>28</v>
      </c>
      <c r="AP66" s="21">
        <v>29</v>
      </c>
      <c r="AQ66" s="21">
        <v>30</v>
      </c>
      <c r="AR66" s="21">
        <v>31</v>
      </c>
      <c r="AS66" s="21">
        <v>32</v>
      </c>
      <c r="AT66" s="9">
        <v>33</v>
      </c>
      <c r="AU66" s="9">
        <v>34</v>
      </c>
      <c r="AV66" s="9">
        <v>35</v>
      </c>
      <c r="AW66" s="21">
        <v>36</v>
      </c>
      <c r="AX66" s="21">
        <v>37</v>
      </c>
      <c r="AY66" s="21">
        <v>38</v>
      </c>
      <c r="AZ66" s="21">
        <v>39</v>
      </c>
      <c r="BA66" s="21">
        <v>40</v>
      </c>
      <c r="BB66" s="21">
        <v>41</v>
      </c>
      <c r="BC66" s="21">
        <v>42</v>
      </c>
      <c r="BD66" s="21">
        <v>43</v>
      </c>
      <c r="BE66" s="21">
        <v>44</v>
      </c>
      <c r="BF66" s="21">
        <v>45</v>
      </c>
      <c r="BG66" s="21">
        <v>46</v>
      </c>
      <c r="BH66" s="21">
        <v>47</v>
      </c>
      <c r="BI66" s="21">
        <v>48</v>
      </c>
      <c r="BJ66" s="21">
        <v>49</v>
      </c>
      <c r="BK66" s="21">
        <v>50</v>
      </c>
      <c r="BL66" s="21">
        <v>51</v>
      </c>
      <c r="BM66" s="23">
        <v>52</v>
      </c>
    </row>
    <row r="67" spans="1:65" s="3" customFormat="1" ht="15" customHeight="1" x14ac:dyDescent="0.25">
      <c r="A67" s="409"/>
      <c r="B67" s="385"/>
      <c r="C67" s="385"/>
      <c r="D67" s="417"/>
      <c r="E67" s="24"/>
      <c r="F67" s="24"/>
      <c r="G67" s="24"/>
      <c r="H67" s="24"/>
      <c r="I67" s="24"/>
      <c r="J67" s="24"/>
      <c r="K67" s="24"/>
      <c r="L67" s="24"/>
      <c r="M67" s="11">
        <v>44074</v>
      </c>
      <c r="N67" s="11">
        <f>M67+7</f>
        <v>44081</v>
      </c>
      <c r="O67" s="11">
        <f t="shared" ref="O67:BM67" si="14">N67+7</f>
        <v>44088</v>
      </c>
      <c r="P67" s="11">
        <f t="shared" si="14"/>
        <v>44095</v>
      </c>
      <c r="Q67" s="11">
        <f t="shared" si="14"/>
        <v>44102</v>
      </c>
      <c r="R67" s="11">
        <f t="shared" si="14"/>
        <v>44109</v>
      </c>
      <c r="S67" s="11">
        <f t="shared" si="14"/>
        <v>44116</v>
      </c>
      <c r="T67" s="11">
        <f t="shared" si="14"/>
        <v>44123</v>
      </c>
      <c r="U67" s="11">
        <f t="shared" si="14"/>
        <v>44130</v>
      </c>
      <c r="V67" s="11">
        <f t="shared" si="14"/>
        <v>44137</v>
      </c>
      <c r="W67" s="11">
        <f t="shared" si="14"/>
        <v>44144</v>
      </c>
      <c r="X67" s="11">
        <f t="shared" si="14"/>
        <v>44151</v>
      </c>
      <c r="Y67" s="11">
        <f t="shared" si="14"/>
        <v>44158</v>
      </c>
      <c r="Z67" s="11">
        <f t="shared" si="14"/>
        <v>44165</v>
      </c>
      <c r="AA67" s="11">
        <f t="shared" si="14"/>
        <v>44172</v>
      </c>
      <c r="AB67" s="11">
        <f t="shared" si="14"/>
        <v>44179</v>
      </c>
      <c r="AC67" s="11">
        <f t="shared" si="14"/>
        <v>44186</v>
      </c>
      <c r="AD67" s="11">
        <f t="shared" si="14"/>
        <v>44193</v>
      </c>
      <c r="AE67" s="11">
        <f t="shared" si="14"/>
        <v>44200</v>
      </c>
      <c r="AF67" s="11">
        <f t="shared" si="14"/>
        <v>44207</v>
      </c>
      <c r="AG67" s="11">
        <f t="shared" si="14"/>
        <v>44214</v>
      </c>
      <c r="AH67" s="11">
        <f t="shared" si="14"/>
        <v>44221</v>
      </c>
      <c r="AI67" s="11">
        <f t="shared" si="14"/>
        <v>44228</v>
      </c>
      <c r="AJ67" s="30">
        <f t="shared" si="14"/>
        <v>44235</v>
      </c>
      <c r="AK67" s="30">
        <f t="shared" si="14"/>
        <v>44242</v>
      </c>
      <c r="AL67" s="11">
        <f t="shared" si="14"/>
        <v>44249</v>
      </c>
      <c r="AM67" s="11">
        <f t="shared" si="14"/>
        <v>44256</v>
      </c>
      <c r="AN67" s="11">
        <f t="shared" si="14"/>
        <v>44263</v>
      </c>
      <c r="AO67" s="11">
        <f t="shared" si="14"/>
        <v>44270</v>
      </c>
      <c r="AP67" s="11">
        <f t="shared" si="14"/>
        <v>44277</v>
      </c>
      <c r="AQ67" s="11">
        <f t="shared" si="14"/>
        <v>44284</v>
      </c>
      <c r="AR67" s="11">
        <f t="shared" si="14"/>
        <v>44291</v>
      </c>
      <c r="AS67" s="11">
        <f t="shared" si="14"/>
        <v>44298</v>
      </c>
      <c r="AT67" s="11">
        <f t="shared" si="14"/>
        <v>44305</v>
      </c>
      <c r="AU67" s="11">
        <f t="shared" si="14"/>
        <v>44312</v>
      </c>
      <c r="AV67" s="11">
        <f t="shared" si="14"/>
        <v>44319</v>
      </c>
      <c r="AW67" s="11">
        <f t="shared" si="14"/>
        <v>44326</v>
      </c>
      <c r="AX67" s="11">
        <f t="shared" si="14"/>
        <v>44333</v>
      </c>
      <c r="AY67" s="11">
        <f t="shared" si="14"/>
        <v>44340</v>
      </c>
      <c r="AZ67" s="11">
        <f t="shared" si="14"/>
        <v>44347</v>
      </c>
      <c r="BA67" s="11">
        <f t="shared" si="14"/>
        <v>44354</v>
      </c>
      <c r="BB67" s="11">
        <f t="shared" si="14"/>
        <v>44361</v>
      </c>
      <c r="BC67" s="11">
        <f t="shared" si="14"/>
        <v>44368</v>
      </c>
      <c r="BD67" s="11">
        <f t="shared" si="14"/>
        <v>44375</v>
      </c>
      <c r="BE67" s="11">
        <f t="shared" si="14"/>
        <v>44382</v>
      </c>
      <c r="BF67" s="11">
        <f t="shared" si="14"/>
        <v>44389</v>
      </c>
      <c r="BG67" s="11">
        <f t="shared" si="14"/>
        <v>44396</v>
      </c>
      <c r="BH67" s="11">
        <f t="shared" si="14"/>
        <v>44403</v>
      </c>
      <c r="BI67" s="11">
        <f t="shared" si="14"/>
        <v>44410</v>
      </c>
      <c r="BJ67" s="11">
        <f t="shared" si="14"/>
        <v>44417</v>
      </c>
      <c r="BK67" s="11">
        <f t="shared" si="14"/>
        <v>44424</v>
      </c>
      <c r="BL67" s="11">
        <f t="shared" si="14"/>
        <v>44431</v>
      </c>
      <c r="BM67" s="17">
        <f t="shared" si="14"/>
        <v>44438</v>
      </c>
    </row>
    <row r="68" spans="1:65" s="3" customFormat="1" ht="15" customHeight="1" thickBot="1" x14ac:dyDescent="0.3">
      <c r="A68" s="410"/>
      <c r="B68" s="411"/>
      <c r="C68" s="411"/>
      <c r="D68" s="418"/>
      <c r="E68" s="25"/>
      <c r="F68" s="25"/>
      <c r="G68" s="25"/>
      <c r="H68" s="25"/>
      <c r="I68" s="25"/>
      <c r="J68" s="25"/>
      <c r="K68" s="25"/>
      <c r="L68" s="25"/>
      <c r="M68" s="26">
        <f>M67+6</f>
        <v>44080</v>
      </c>
      <c r="N68" s="26">
        <f t="shared" ref="N68:BM68" si="15">N67+6</f>
        <v>44087</v>
      </c>
      <c r="O68" s="26">
        <f t="shared" si="15"/>
        <v>44094</v>
      </c>
      <c r="P68" s="26">
        <f t="shared" si="15"/>
        <v>44101</v>
      </c>
      <c r="Q68" s="26">
        <f t="shared" si="15"/>
        <v>44108</v>
      </c>
      <c r="R68" s="26">
        <f t="shared" si="15"/>
        <v>44115</v>
      </c>
      <c r="S68" s="26">
        <f t="shared" si="15"/>
        <v>44122</v>
      </c>
      <c r="T68" s="26">
        <f t="shared" si="15"/>
        <v>44129</v>
      </c>
      <c r="U68" s="26">
        <f t="shared" si="15"/>
        <v>44136</v>
      </c>
      <c r="V68" s="26">
        <f t="shared" si="15"/>
        <v>44143</v>
      </c>
      <c r="W68" s="26">
        <f t="shared" si="15"/>
        <v>44150</v>
      </c>
      <c r="X68" s="26">
        <f t="shared" si="15"/>
        <v>44157</v>
      </c>
      <c r="Y68" s="26">
        <f t="shared" si="15"/>
        <v>44164</v>
      </c>
      <c r="Z68" s="26">
        <f t="shared" si="15"/>
        <v>44171</v>
      </c>
      <c r="AA68" s="26">
        <f t="shared" si="15"/>
        <v>44178</v>
      </c>
      <c r="AB68" s="26">
        <f t="shared" si="15"/>
        <v>44185</v>
      </c>
      <c r="AC68" s="26">
        <f t="shared" si="15"/>
        <v>44192</v>
      </c>
      <c r="AD68" s="26">
        <f t="shared" si="15"/>
        <v>44199</v>
      </c>
      <c r="AE68" s="26">
        <f t="shared" si="15"/>
        <v>44206</v>
      </c>
      <c r="AF68" s="26">
        <f t="shared" si="15"/>
        <v>44213</v>
      </c>
      <c r="AG68" s="26">
        <f t="shared" si="15"/>
        <v>44220</v>
      </c>
      <c r="AH68" s="26">
        <f t="shared" si="15"/>
        <v>44227</v>
      </c>
      <c r="AI68" s="26">
        <f t="shared" si="15"/>
        <v>44234</v>
      </c>
      <c r="AJ68" s="33">
        <f t="shared" si="15"/>
        <v>44241</v>
      </c>
      <c r="AK68" s="33">
        <f t="shared" si="15"/>
        <v>44248</v>
      </c>
      <c r="AL68" s="26">
        <f t="shared" si="15"/>
        <v>44255</v>
      </c>
      <c r="AM68" s="26">
        <f t="shared" si="15"/>
        <v>44262</v>
      </c>
      <c r="AN68" s="26">
        <f t="shared" si="15"/>
        <v>44269</v>
      </c>
      <c r="AO68" s="26">
        <f t="shared" si="15"/>
        <v>44276</v>
      </c>
      <c r="AP68" s="26">
        <f t="shared" si="15"/>
        <v>44283</v>
      </c>
      <c r="AQ68" s="26">
        <f t="shared" si="15"/>
        <v>44290</v>
      </c>
      <c r="AR68" s="26">
        <f t="shared" si="15"/>
        <v>44297</v>
      </c>
      <c r="AS68" s="26">
        <f t="shared" si="15"/>
        <v>44304</v>
      </c>
      <c r="AT68" s="26">
        <f t="shared" si="15"/>
        <v>44311</v>
      </c>
      <c r="AU68" s="26">
        <f t="shared" si="15"/>
        <v>44318</v>
      </c>
      <c r="AV68" s="26">
        <f t="shared" si="15"/>
        <v>44325</v>
      </c>
      <c r="AW68" s="26">
        <f t="shared" si="15"/>
        <v>44332</v>
      </c>
      <c r="AX68" s="26">
        <f t="shared" si="15"/>
        <v>44339</v>
      </c>
      <c r="AY68" s="26">
        <f t="shared" si="15"/>
        <v>44346</v>
      </c>
      <c r="AZ68" s="26">
        <f t="shared" si="15"/>
        <v>44353</v>
      </c>
      <c r="BA68" s="26">
        <f t="shared" si="15"/>
        <v>44360</v>
      </c>
      <c r="BB68" s="26">
        <f t="shared" si="15"/>
        <v>44367</v>
      </c>
      <c r="BC68" s="26">
        <f t="shared" si="15"/>
        <v>44374</v>
      </c>
      <c r="BD68" s="26">
        <f t="shared" si="15"/>
        <v>44381</v>
      </c>
      <c r="BE68" s="26">
        <f t="shared" si="15"/>
        <v>44388</v>
      </c>
      <c r="BF68" s="26">
        <f t="shared" si="15"/>
        <v>44395</v>
      </c>
      <c r="BG68" s="26">
        <f t="shared" si="15"/>
        <v>44402</v>
      </c>
      <c r="BH68" s="26">
        <f t="shared" si="15"/>
        <v>44409</v>
      </c>
      <c r="BI68" s="26">
        <f t="shared" si="15"/>
        <v>44416</v>
      </c>
      <c r="BJ68" s="26">
        <f t="shared" si="15"/>
        <v>44423</v>
      </c>
      <c r="BK68" s="26">
        <f t="shared" si="15"/>
        <v>44430</v>
      </c>
      <c r="BL68" s="26">
        <f t="shared" si="15"/>
        <v>44437</v>
      </c>
      <c r="BM68" s="27">
        <f t="shared" si="15"/>
        <v>44444</v>
      </c>
    </row>
    <row r="69" spans="1:65" s="3" customFormat="1" ht="24.95" customHeight="1" thickTop="1" x14ac:dyDescent="0.25">
      <c r="D69" s="98" t="s">
        <v>346</v>
      </c>
      <c r="E69" s="98"/>
      <c r="F69" s="98"/>
      <c r="G69" s="98"/>
      <c r="H69" s="98"/>
      <c r="I69" s="98"/>
      <c r="J69" s="98"/>
      <c r="K69" s="98"/>
      <c r="L69" s="98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28"/>
      <c r="AK69" s="28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</row>
    <row r="70" spans="1:65" s="3" customFormat="1" ht="31.5" customHeight="1" x14ac:dyDescent="0.25">
      <c r="D70" s="99" t="s">
        <v>354</v>
      </c>
      <c r="E70" s="99"/>
      <c r="F70" s="99"/>
      <c r="G70" s="99"/>
      <c r="H70" s="99"/>
      <c r="I70" s="99"/>
      <c r="J70" s="99"/>
      <c r="K70" s="99"/>
      <c r="L70" s="99"/>
      <c r="M70" s="6"/>
      <c r="N70" s="6"/>
      <c r="O70" s="101" t="s">
        <v>53</v>
      </c>
      <c r="P70" s="4" t="s">
        <v>347</v>
      </c>
      <c r="T70" s="35" t="s">
        <v>20</v>
      </c>
      <c r="U70" s="4" t="s">
        <v>348</v>
      </c>
      <c r="W70" s="35" t="s">
        <v>352</v>
      </c>
      <c r="X70" s="4" t="s">
        <v>351</v>
      </c>
      <c r="AA70" s="6"/>
      <c r="AB70" s="6"/>
      <c r="AC70" s="63" t="s">
        <v>13</v>
      </c>
      <c r="AD70" s="4" t="s">
        <v>353</v>
      </c>
      <c r="AF70" s="6"/>
      <c r="AH70" s="104" t="s">
        <v>57</v>
      </c>
      <c r="AI70" s="4" t="s">
        <v>59</v>
      </c>
      <c r="AJ70" s="28"/>
      <c r="AK70" s="28"/>
      <c r="AL70" s="206" t="s">
        <v>52</v>
      </c>
      <c r="AM70" s="3" t="s">
        <v>358</v>
      </c>
      <c r="AN70" s="6"/>
      <c r="AO70" s="6"/>
      <c r="AP70" s="6"/>
      <c r="AQ70" s="84" t="s">
        <v>29</v>
      </c>
      <c r="AR70" s="3" t="s">
        <v>362</v>
      </c>
      <c r="AS70" s="6"/>
      <c r="AT70" s="6"/>
      <c r="AU70" s="62" t="s">
        <v>55</v>
      </c>
      <c r="AV70" s="3" t="s">
        <v>365</v>
      </c>
      <c r="AX70" s="6"/>
      <c r="AY70" s="6"/>
      <c r="AZ70" s="6"/>
      <c r="BA70" s="6"/>
      <c r="BB70" s="413" t="s">
        <v>344</v>
      </c>
      <c r="BC70" s="413"/>
      <c r="BD70" s="413"/>
      <c r="BE70" s="413"/>
      <c r="BF70" s="413"/>
      <c r="BG70" s="413"/>
      <c r="BH70" s="413"/>
      <c r="BI70" s="413"/>
      <c r="BJ70" s="413"/>
      <c r="BK70" s="6"/>
      <c r="BL70" s="6"/>
      <c r="BM70" s="6"/>
    </row>
    <row r="71" spans="1:65" s="3" customFormat="1" ht="24.95" customHeight="1" x14ac:dyDescent="0.25">
      <c r="D71" s="99"/>
      <c r="E71" s="99"/>
      <c r="F71" s="99"/>
      <c r="G71" s="99"/>
      <c r="H71" s="99"/>
      <c r="I71" s="99"/>
      <c r="J71" s="99"/>
      <c r="K71" s="99"/>
      <c r="L71" s="99"/>
      <c r="M71" s="6"/>
      <c r="N71" s="6"/>
      <c r="O71" s="103" t="s">
        <v>56</v>
      </c>
      <c r="P71" s="4" t="s">
        <v>58</v>
      </c>
      <c r="R71" s="19"/>
      <c r="S71" s="4"/>
      <c r="T71" s="35" t="s">
        <v>27</v>
      </c>
      <c r="U71" s="4" t="s">
        <v>349</v>
      </c>
      <c r="W71" s="35" t="s">
        <v>350</v>
      </c>
      <c r="X71" s="4" t="s">
        <v>356</v>
      </c>
      <c r="Y71" s="19"/>
      <c r="Z71" s="4"/>
      <c r="AA71" s="6"/>
      <c r="AB71" s="6"/>
      <c r="AC71" s="35" t="s">
        <v>39</v>
      </c>
      <c r="AD71" s="4" t="s">
        <v>355</v>
      </c>
      <c r="AE71" s="4"/>
      <c r="AF71" s="6"/>
      <c r="AG71" s="19"/>
      <c r="AH71" s="105" t="s">
        <v>68</v>
      </c>
      <c r="AI71" s="4" t="s">
        <v>357</v>
      </c>
      <c r="AJ71" s="28"/>
      <c r="AK71" s="28"/>
      <c r="AL71" s="84" t="s">
        <v>30</v>
      </c>
      <c r="AM71" s="4" t="s">
        <v>361</v>
      </c>
      <c r="AN71" s="6"/>
      <c r="AO71" s="6"/>
      <c r="AP71" s="6"/>
      <c r="AQ71" s="45" t="s">
        <v>36</v>
      </c>
      <c r="AR71" s="3" t="s">
        <v>363</v>
      </c>
      <c r="AU71" s="45" t="s">
        <v>37</v>
      </c>
      <c r="AV71" s="3" t="s">
        <v>364</v>
      </c>
      <c r="AX71" s="6"/>
      <c r="AY71" s="6"/>
      <c r="AZ71" s="6"/>
      <c r="BA71" s="6"/>
      <c r="BB71" s="414"/>
      <c r="BC71" s="414"/>
      <c r="BD71" s="414"/>
      <c r="BE71" s="414"/>
      <c r="BF71" s="414"/>
      <c r="BG71" s="414"/>
      <c r="BH71" s="414"/>
      <c r="BI71" s="414"/>
      <c r="BJ71" s="414"/>
      <c r="BK71" s="6"/>
      <c r="BL71" s="6"/>
      <c r="BM71" s="6"/>
    </row>
    <row r="72" spans="1:65" s="3" customFormat="1" ht="6.75" customHeight="1" x14ac:dyDescent="0.25">
      <c r="D72" s="99"/>
      <c r="E72" s="99"/>
      <c r="F72" s="99"/>
      <c r="G72" s="99"/>
      <c r="H72" s="99"/>
      <c r="I72" s="99"/>
      <c r="J72" s="99"/>
      <c r="K72" s="99"/>
      <c r="L72" s="99"/>
      <c r="M72" s="6"/>
      <c r="N72" s="6"/>
      <c r="O72" s="6"/>
      <c r="P72" s="6"/>
      <c r="Q72" s="20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28"/>
      <c r="AK72" s="28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100"/>
      <c r="BC72" s="100"/>
      <c r="BD72" s="100"/>
      <c r="BE72" s="100"/>
      <c r="BF72" s="100"/>
      <c r="BG72" s="100"/>
      <c r="BH72" s="100"/>
      <c r="BI72" s="100"/>
      <c r="BJ72" s="100"/>
      <c r="BK72" s="6"/>
      <c r="BL72" s="6"/>
      <c r="BM72" s="6"/>
    </row>
    <row r="73" spans="1:65" s="3" customFormat="1" ht="43.5" customHeight="1" x14ac:dyDescent="0.25">
      <c r="D73" s="415" t="s">
        <v>720</v>
      </c>
      <c r="E73" s="415"/>
      <c r="F73" s="415"/>
      <c r="G73" s="415"/>
      <c r="H73" s="415"/>
      <c r="I73" s="415"/>
      <c r="J73" s="415"/>
      <c r="K73" s="415"/>
      <c r="L73" s="415"/>
      <c r="M73" s="415"/>
      <c r="N73" s="415"/>
      <c r="O73" s="415"/>
      <c r="P73" s="415"/>
      <c r="Q73" s="415"/>
      <c r="R73" s="415"/>
      <c r="S73" s="415"/>
      <c r="T73" s="415"/>
      <c r="U73" s="415"/>
      <c r="V73" s="415"/>
      <c r="W73" s="415"/>
      <c r="X73" s="415"/>
      <c r="Y73" s="415"/>
      <c r="Z73" s="415"/>
      <c r="AA73" s="415"/>
      <c r="AB73" s="415"/>
      <c r="AC73" s="415"/>
      <c r="AD73" s="415"/>
      <c r="AE73" s="415"/>
      <c r="AF73" s="415"/>
      <c r="AG73" s="415"/>
      <c r="AH73" s="415"/>
      <c r="AI73" s="415"/>
      <c r="AJ73" s="415"/>
      <c r="AK73" s="415"/>
      <c r="AL73" s="415"/>
      <c r="AM73" s="415"/>
      <c r="AN73" s="415"/>
      <c r="AO73" s="415"/>
      <c r="AP73" s="415"/>
      <c r="AQ73" s="415"/>
      <c r="AR73" s="415"/>
      <c r="AS73" s="415"/>
      <c r="AT73" s="415"/>
      <c r="AU73" s="415"/>
      <c r="AV73" s="415"/>
      <c r="AW73" s="415"/>
      <c r="AX73" s="415"/>
      <c r="AY73" s="96"/>
      <c r="AZ73" s="6"/>
      <c r="BA73" s="6"/>
      <c r="BK73" s="6"/>
      <c r="BL73" s="6"/>
      <c r="BM73" s="6"/>
    </row>
    <row r="74" spans="1:65" s="3" customFormat="1" ht="24.95" customHeight="1" x14ac:dyDescent="0.25"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28"/>
      <c r="AK74" s="28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97"/>
      <c r="BC74" s="97"/>
      <c r="BD74" s="97"/>
      <c r="BE74" s="97"/>
      <c r="BF74" s="97"/>
      <c r="BG74" s="97"/>
      <c r="BH74" s="97"/>
      <c r="BI74" s="97"/>
      <c r="BJ74" s="97"/>
      <c r="BK74" s="6"/>
      <c r="BL74" s="6"/>
      <c r="BM74" s="6"/>
    </row>
    <row r="75" spans="1:65" s="3" customFormat="1" ht="24.95" customHeight="1" x14ac:dyDescent="0.25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28"/>
      <c r="AK75" s="28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414"/>
      <c r="BC75" s="414"/>
      <c r="BD75" s="414"/>
      <c r="BE75" s="414"/>
      <c r="BF75" s="414"/>
      <c r="BG75" s="414"/>
      <c r="BH75" s="414"/>
      <c r="BI75" s="414"/>
      <c r="BJ75" s="414"/>
      <c r="BK75" s="6"/>
      <c r="BL75" s="6"/>
      <c r="BM75" s="6"/>
    </row>
    <row r="76" spans="1:65" s="3" customFormat="1" ht="24.95" customHeight="1" x14ac:dyDescent="0.25"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28"/>
      <c r="AK76" s="28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</row>
    <row r="77" spans="1:65" s="3" customFormat="1" ht="24.95" customHeight="1" x14ac:dyDescent="0.25"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28"/>
      <c r="AK77" s="28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</row>
    <row r="78" spans="1:65" s="3" customFormat="1" ht="24.95" customHeight="1" x14ac:dyDescent="0.25"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28"/>
      <c r="AK78" s="28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</row>
    <row r="79" spans="1:65" s="3" customFormat="1" ht="24.95" customHeight="1" x14ac:dyDescent="0.25"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28"/>
      <c r="AK79" s="28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</row>
    <row r="80" spans="1:65" s="3" customFormat="1" ht="24.95" customHeight="1" x14ac:dyDescent="0.25"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28"/>
      <c r="AK80" s="28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</row>
    <row r="81" spans="4:65" s="3" customFormat="1" ht="24.95" customHeight="1" x14ac:dyDescent="0.25"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28"/>
      <c r="AK81" s="28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</row>
    <row r="82" spans="4:65" s="3" customFormat="1" ht="24.95" customHeight="1" x14ac:dyDescent="0.25"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28"/>
      <c r="AK82" s="28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</row>
    <row r="83" spans="4:65" s="3" customFormat="1" ht="24.95" customHeight="1" x14ac:dyDescent="0.25"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28"/>
      <c r="AK83" s="28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</row>
    <row r="84" spans="4:65" s="3" customFormat="1" ht="24.95" customHeight="1" x14ac:dyDescent="0.25"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28"/>
      <c r="AK84" s="28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</row>
    <row r="85" spans="4:65" s="3" customFormat="1" ht="24.95" customHeight="1" x14ac:dyDescent="0.25"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28"/>
      <c r="AK85" s="28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</row>
    <row r="86" spans="4:65" s="3" customFormat="1" ht="24.95" customHeight="1" x14ac:dyDescent="0.25"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28"/>
      <c r="AK86" s="28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</row>
    <row r="87" spans="4:65" s="3" customFormat="1" ht="24.95" customHeight="1" x14ac:dyDescent="0.25"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28"/>
      <c r="AK87" s="28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</row>
    <row r="88" spans="4:65" s="3" customFormat="1" ht="24.95" customHeight="1" x14ac:dyDescent="0.25"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28"/>
      <c r="AK88" s="28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</row>
    <row r="89" spans="4:65" s="3" customFormat="1" ht="24.95" customHeight="1" x14ac:dyDescent="0.25"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28"/>
      <c r="AK89" s="28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</row>
    <row r="90" spans="4:65" s="3" customFormat="1" x14ac:dyDescent="0.25"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28"/>
      <c r="AK90" s="28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</row>
    <row r="91" spans="4:65" s="3" customFormat="1" x14ac:dyDescent="0.25"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28"/>
      <c r="AK91" s="28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</row>
    <row r="92" spans="4:65" s="3" customFormat="1" x14ac:dyDescent="0.25"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28"/>
      <c r="AK92" s="28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</row>
    <row r="93" spans="4:65" s="3" customFormat="1" x14ac:dyDescent="0.25"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28"/>
      <c r="AK93" s="28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</row>
    <row r="94" spans="4:65" s="3" customFormat="1" x14ac:dyDescent="0.25"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28"/>
      <c r="AK94" s="28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</row>
    <row r="95" spans="4:65" s="3" customFormat="1" x14ac:dyDescent="0.25"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28"/>
      <c r="AK95" s="28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</row>
    <row r="96" spans="4:65" s="3" customFormat="1" x14ac:dyDescent="0.25"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28"/>
      <c r="AK96" s="28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</row>
    <row r="97" spans="66:66" x14ac:dyDescent="0.25">
      <c r="BN97" s="3"/>
    </row>
    <row r="98" spans="66:66" x14ac:dyDescent="0.25">
      <c r="BN98" s="3"/>
    </row>
    <row r="99" spans="66:66" x14ac:dyDescent="0.25">
      <c r="BN99" s="3"/>
    </row>
    <row r="100" spans="66:66" x14ac:dyDescent="0.25">
      <c r="BN100" s="3"/>
    </row>
    <row r="101" spans="66:66" x14ac:dyDescent="0.25">
      <c r="BN101" s="3"/>
    </row>
    <row r="102" spans="66:66" x14ac:dyDescent="0.25">
      <c r="BN102" s="3"/>
    </row>
    <row r="103" spans="66:66" x14ac:dyDescent="0.25">
      <c r="BN103" s="3"/>
    </row>
    <row r="104" spans="66:66" x14ac:dyDescent="0.25">
      <c r="BN104" s="3"/>
    </row>
    <row r="105" spans="66:66" x14ac:dyDescent="0.25">
      <c r="BN105" s="3"/>
    </row>
    <row r="106" spans="66:66" x14ac:dyDescent="0.25">
      <c r="BN106" s="3"/>
    </row>
    <row r="107" spans="66:66" x14ac:dyDescent="0.25">
      <c r="BN107" s="3"/>
    </row>
    <row r="108" spans="66:66" x14ac:dyDescent="0.25">
      <c r="BN108" s="3"/>
    </row>
    <row r="109" spans="66:66" x14ac:dyDescent="0.25">
      <c r="BN109" s="3"/>
    </row>
    <row r="110" spans="66:66" x14ac:dyDescent="0.25">
      <c r="BN110" s="3"/>
    </row>
    <row r="111" spans="66:66" x14ac:dyDescent="0.25">
      <c r="BN111" s="3"/>
    </row>
    <row r="112" spans="66:66" x14ac:dyDescent="0.25">
      <c r="BN112" s="3"/>
    </row>
    <row r="113" spans="66:66" x14ac:dyDescent="0.25">
      <c r="BN113" s="3"/>
    </row>
    <row r="114" spans="66:66" x14ac:dyDescent="0.25">
      <c r="BN114" s="3"/>
    </row>
    <row r="115" spans="66:66" x14ac:dyDescent="0.25">
      <c r="BN115" s="3"/>
    </row>
    <row r="116" spans="66:66" x14ac:dyDescent="0.25">
      <c r="BN116" s="3"/>
    </row>
    <row r="117" spans="66:66" x14ac:dyDescent="0.25">
      <c r="BN117" s="3"/>
    </row>
    <row r="118" spans="66:66" x14ac:dyDescent="0.25">
      <c r="BN118" s="3"/>
    </row>
    <row r="119" spans="66:66" x14ac:dyDescent="0.25">
      <c r="BN119" s="3"/>
    </row>
    <row r="120" spans="66:66" x14ac:dyDescent="0.25">
      <c r="BN120" s="3"/>
    </row>
    <row r="121" spans="66:66" x14ac:dyDescent="0.25">
      <c r="BN121" s="3"/>
    </row>
    <row r="122" spans="66:66" x14ac:dyDescent="0.25">
      <c r="BN122" s="3"/>
    </row>
    <row r="123" spans="66:66" x14ac:dyDescent="0.25">
      <c r="BN123" s="3"/>
    </row>
    <row r="124" spans="66:66" x14ac:dyDescent="0.25">
      <c r="BN124" s="3"/>
    </row>
    <row r="125" spans="66:66" x14ac:dyDescent="0.25">
      <c r="BN125" s="3"/>
    </row>
    <row r="126" spans="66:66" x14ac:dyDescent="0.25">
      <c r="BN126" s="3"/>
    </row>
    <row r="127" spans="66:66" x14ac:dyDescent="0.25">
      <c r="BN127" s="3"/>
    </row>
    <row r="128" spans="66:66" x14ac:dyDescent="0.25">
      <c r="BN128" s="3"/>
    </row>
    <row r="129" spans="66:66" x14ac:dyDescent="0.25">
      <c r="BN129" s="3"/>
    </row>
    <row r="130" spans="66:66" x14ac:dyDescent="0.25">
      <c r="BN130" s="3"/>
    </row>
    <row r="131" spans="66:66" x14ac:dyDescent="0.25">
      <c r="BN131" s="3"/>
    </row>
    <row r="132" spans="66:66" x14ac:dyDescent="0.25">
      <c r="BN132" s="3"/>
    </row>
    <row r="133" spans="66:66" x14ac:dyDescent="0.25">
      <c r="BN133" s="3"/>
    </row>
    <row r="134" spans="66:66" x14ac:dyDescent="0.25">
      <c r="BN134" s="3"/>
    </row>
    <row r="135" spans="66:66" x14ac:dyDescent="0.25">
      <c r="BN135" s="3"/>
    </row>
    <row r="136" spans="66:66" x14ac:dyDescent="0.25">
      <c r="BN136" s="3"/>
    </row>
    <row r="137" spans="66:66" x14ac:dyDescent="0.25">
      <c r="BN137" s="3"/>
    </row>
    <row r="138" spans="66:66" x14ac:dyDescent="0.25">
      <c r="BN138" s="3"/>
    </row>
    <row r="139" spans="66:66" x14ac:dyDescent="0.25">
      <c r="BN139" s="3"/>
    </row>
    <row r="140" spans="66:66" x14ac:dyDescent="0.25">
      <c r="BN140" s="3"/>
    </row>
    <row r="141" spans="66:66" x14ac:dyDescent="0.25">
      <c r="BN141" s="3"/>
    </row>
    <row r="142" spans="66:66" x14ac:dyDescent="0.25">
      <c r="BN142" s="3"/>
    </row>
    <row r="143" spans="66:66" x14ac:dyDescent="0.25">
      <c r="BN143" s="3"/>
    </row>
    <row r="144" spans="66:66" x14ac:dyDescent="0.25">
      <c r="BN144" s="3"/>
    </row>
    <row r="145" spans="66:66" x14ac:dyDescent="0.25">
      <c r="BN145" s="3"/>
    </row>
    <row r="146" spans="66:66" x14ac:dyDescent="0.25">
      <c r="BN146" s="3"/>
    </row>
    <row r="147" spans="66:66" x14ac:dyDescent="0.25">
      <c r="BN147" s="3"/>
    </row>
    <row r="148" spans="66:66" x14ac:dyDescent="0.25">
      <c r="BN148" s="3"/>
    </row>
    <row r="149" spans="66:66" x14ac:dyDescent="0.25">
      <c r="BN149" s="3"/>
    </row>
    <row r="150" spans="66:66" x14ac:dyDescent="0.25">
      <c r="BN150" s="3"/>
    </row>
    <row r="151" spans="66:66" x14ac:dyDescent="0.25">
      <c r="BN151" s="3"/>
    </row>
    <row r="152" spans="66:66" x14ac:dyDescent="0.25">
      <c r="BN152" s="3"/>
    </row>
    <row r="153" spans="66:66" x14ac:dyDescent="0.25">
      <c r="BN153" s="3"/>
    </row>
    <row r="154" spans="66:66" x14ac:dyDescent="0.25">
      <c r="BN154" s="3"/>
    </row>
    <row r="155" spans="66:66" x14ac:dyDescent="0.25">
      <c r="BN155" s="3"/>
    </row>
    <row r="156" spans="66:66" x14ac:dyDescent="0.25">
      <c r="BN156" s="3"/>
    </row>
    <row r="157" spans="66:66" x14ac:dyDescent="0.25">
      <c r="BN157" s="3"/>
    </row>
    <row r="158" spans="66:66" x14ac:dyDescent="0.25">
      <c r="BN158" s="3"/>
    </row>
    <row r="159" spans="66:66" x14ac:dyDescent="0.25">
      <c r="BN159" s="3"/>
    </row>
    <row r="160" spans="66:66" x14ac:dyDescent="0.25">
      <c r="BN160" s="3"/>
    </row>
    <row r="161" spans="66:66" x14ac:dyDescent="0.25">
      <c r="BN161" s="3"/>
    </row>
    <row r="162" spans="66:66" x14ac:dyDescent="0.25">
      <c r="BN162" s="3"/>
    </row>
    <row r="163" spans="66:66" x14ac:dyDescent="0.25">
      <c r="BN163" s="3"/>
    </row>
    <row r="164" spans="66:66" x14ac:dyDescent="0.25">
      <c r="BN164" s="3"/>
    </row>
    <row r="165" spans="66:66" x14ac:dyDescent="0.25">
      <c r="BN165" s="3"/>
    </row>
    <row r="166" spans="66:66" x14ac:dyDescent="0.25">
      <c r="BN166" s="3"/>
    </row>
    <row r="167" spans="66:66" x14ac:dyDescent="0.25">
      <c r="BN167" s="3"/>
    </row>
    <row r="168" spans="66:66" x14ac:dyDescent="0.25">
      <c r="BN168" s="3"/>
    </row>
    <row r="169" spans="66:66" x14ac:dyDescent="0.25">
      <c r="BN169" s="3"/>
    </row>
    <row r="170" spans="66:66" x14ac:dyDescent="0.25">
      <c r="BN170" s="3"/>
    </row>
    <row r="171" spans="66:66" x14ac:dyDescent="0.25">
      <c r="BN171" s="3"/>
    </row>
    <row r="172" spans="66:66" x14ac:dyDescent="0.25">
      <c r="BN172" s="3"/>
    </row>
    <row r="173" spans="66:66" x14ac:dyDescent="0.25">
      <c r="BN173" s="3"/>
    </row>
    <row r="174" spans="66:66" x14ac:dyDescent="0.25">
      <c r="BN174" s="3"/>
    </row>
    <row r="175" spans="66:66" x14ac:dyDescent="0.25">
      <c r="BN175" s="3"/>
    </row>
    <row r="176" spans="66:66" x14ac:dyDescent="0.25">
      <c r="BN176" s="3"/>
    </row>
    <row r="177" spans="66:66" x14ac:dyDescent="0.25">
      <c r="BN177" s="3"/>
    </row>
    <row r="178" spans="66:66" x14ac:dyDescent="0.25">
      <c r="BN178" s="3"/>
    </row>
    <row r="179" spans="66:66" x14ac:dyDescent="0.25">
      <c r="BN179" s="3"/>
    </row>
    <row r="180" spans="66:66" x14ac:dyDescent="0.25">
      <c r="BN180" s="3"/>
    </row>
  </sheetData>
  <mergeCells count="84">
    <mergeCell ref="AE18:AF18"/>
    <mergeCell ref="AZ9:BC9"/>
    <mergeCell ref="BA21:BB21"/>
    <mergeCell ref="BA22:BB22"/>
    <mergeCell ref="BA29:BB29"/>
    <mergeCell ref="BC28:BD28"/>
    <mergeCell ref="BC18:BD18"/>
    <mergeCell ref="BC19:BD19"/>
    <mergeCell ref="BC23:BD23"/>
    <mergeCell ref="BC24:BD24"/>
    <mergeCell ref="Y35:AA35"/>
    <mergeCell ref="AB35:AC35"/>
    <mergeCell ref="Y40:AA40"/>
    <mergeCell ref="BC38:BD38"/>
    <mergeCell ref="AD35:AE35"/>
    <mergeCell ref="BA35:BB35"/>
    <mergeCell ref="AQ40:AR40"/>
    <mergeCell ref="AS40:AT40"/>
    <mergeCell ref="AV40:AW40"/>
    <mergeCell ref="AX40:AY40"/>
    <mergeCell ref="S40:T40"/>
    <mergeCell ref="U40:V40"/>
    <mergeCell ref="W40:X40"/>
    <mergeCell ref="T35:U35"/>
    <mergeCell ref="V35:W35"/>
    <mergeCell ref="BB70:BJ70"/>
    <mergeCell ref="BB71:BJ71"/>
    <mergeCell ref="D73:AX73"/>
    <mergeCell ref="BB75:BJ75"/>
    <mergeCell ref="D66:D68"/>
    <mergeCell ref="T22:U22"/>
    <mergeCell ref="V22:W22"/>
    <mergeCell ref="V34:W34"/>
    <mergeCell ref="AD34:AE34"/>
    <mergeCell ref="BA34:BB34"/>
    <mergeCell ref="T34:U34"/>
    <mergeCell ref="Y34:AA34"/>
    <mergeCell ref="AB34:AC34"/>
    <mergeCell ref="BA31:BB31"/>
    <mergeCell ref="BA30:BB30"/>
    <mergeCell ref="A64:A65"/>
    <mergeCell ref="A66:C68"/>
    <mergeCell ref="O22:P22"/>
    <mergeCell ref="H35:I35"/>
    <mergeCell ref="M35:N35"/>
    <mergeCell ref="O35:P35"/>
    <mergeCell ref="J35:K35"/>
    <mergeCell ref="O40:R40"/>
    <mergeCell ref="A42:A46"/>
    <mergeCell ref="A48:A58"/>
    <mergeCell ref="Q35:R35"/>
    <mergeCell ref="A29:A35"/>
    <mergeCell ref="A36:A39"/>
    <mergeCell ref="A40:A41"/>
    <mergeCell ref="Q22:R22"/>
    <mergeCell ref="A7:A9"/>
    <mergeCell ref="AJ7:AK65"/>
    <mergeCell ref="V9:Y9"/>
    <mergeCell ref="A10:A17"/>
    <mergeCell ref="A18:A20"/>
    <mergeCell ref="A21:A22"/>
    <mergeCell ref="A23:A28"/>
    <mergeCell ref="AE23:AG23"/>
    <mergeCell ref="AC24:AG24"/>
    <mergeCell ref="AE28:AG28"/>
    <mergeCell ref="Q47:S47"/>
    <mergeCell ref="T47:V47"/>
    <mergeCell ref="W47:X47"/>
    <mergeCell ref="Y47:AA47"/>
    <mergeCell ref="A59:A60"/>
    <mergeCell ref="A62:A63"/>
    <mergeCell ref="A1:V1"/>
    <mergeCell ref="W1:BM2"/>
    <mergeCell ref="A2:V2"/>
    <mergeCell ref="A4:D4"/>
    <mergeCell ref="A5:A6"/>
    <mergeCell ref="B5:B6"/>
    <mergeCell ref="C5:C6"/>
    <mergeCell ref="D5:D6"/>
    <mergeCell ref="AN47:AP47"/>
    <mergeCell ref="AQ47:AR47"/>
    <mergeCell ref="AS47:AT47"/>
    <mergeCell ref="AU47:AW47"/>
    <mergeCell ref="AX47:AY47"/>
  </mergeCells>
  <pageMargins left="0.4" right="0.2" top="0.75" bottom="0.56000000000000005" header="0.3" footer="0.3"/>
  <pageSetup paperSize="8" scale="8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X180"/>
  <sheetViews>
    <sheetView tabSelected="1" zoomScaleNormal="100" zoomScaleSheetLayoutView="55" workbookViewId="0">
      <pane xSplit="4" ySplit="6" topLeftCell="M58" activePane="bottomRight" state="frozen"/>
      <selection pane="topRight" activeCell="E1" sqref="E1"/>
      <selection pane="bottomLeft" activeCell="A7" sqref="A7"/>
      <selection pane="bottomRight" activeCell="R65" sqref="R65"/>
    </sheetView>
  </sheetViews>
  <sheetFormatPr defaultRowHeight="15" x14ac:dyDescent="0.25"/>
  <cols>
    <col min="1" max="1" width="17.5703125" customWidth="1"/>
    <col min="2" max="2" width="7.140625" customWidth="1"/>
    <col min="3" max="3" width="40.42578125" style="3" customWidth="1"/>
    <col min="4" max="4" width="9.140625" style="6"/>
    <col min="5" max="11" width="5.85546875" style="6" hidden="1" customWidth="1"/>
    <col min="12" max="12" width="6.28515625" style="6" hidden="1" customWidth="1"/>
    <col min="13" max="16" width="7.7109375" style="6" customWidth="1"/>
    <col min="17" max="17" width="8" style="6" bestFit="1" customWidth="1"/>
    <col min="18" max="25" width="7.7109375" style="6" customWidth="1"/>
    <col min="26" max="26" width="8" style="6" bestFit="1" customWidth="1"/>
    <col min="27" max="35" width="7.7109375" style="6" customWidth="1"/>
    <col min="36" max="37" width="7.7109375" style="28" customWidth="1"/>
    <col min="38" max="41" width="7.7109375" style="6" customWidth="1"/>
    <col min="42" max="42" width="8" style="6" bestFit="1" customWidth="1"/>
    <col min="43" max="46" width="7.7109375" style="6" customWidth="1"/>
    <col min="47" max="47" width="10.42578125" style="6" bestFit="1" customWidth="1"/>
    <col min="48" max="55" width="7.7109375" style="6" customWidth="1"/>
    <col min="56" max="56" width="9.42578125" style="6" bestFit="1" customWidth="1"/>
    <col min="57" max="65" width="7.7109375" style="6" customWidth="1"/>
  </cols>
  <sheetData>
    <row r="1" spans="1:76" s="210" customFormat="1" ht="46.5" customHeight="1" x14ac:dyDescent="0.25">
      <c r="A1" s="511" t="s">
        <v>345</v>
      </c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511"/>
      <c r="O1" s="511"/>
      <c r="P1" s="511"/>
      <c r="Q1" s="511"/>
      <c r="R1" s="511"/>
      <c r="S1" s="511"/>
      <c r="T1" s="511"/>
      <c r="U1" s="511"/>
      <c r="V1" s="511"/>
      <c r="W1" s="427" t="s">
        <v>723</v>
      </c>
      <c r="X1" s="427"/>
      <c r="Y1" s="427"/>
      <c r="Z1" s="427"/>
      <c r="AA1" s="427"/>
      <c r="AB1" s="427"/>
      <c r="AC1" s="427"/>
      <c r="AD1" s="427"/>
      <c r="AE1" s="427"/>
      <c r="AF1" s="427"/>
      <c r="AG1" s="427"/>
      <c r="AH1" s="427"/>
      <c r="AI1" s="427"/>
      <c r="AJ1" s="427"/>
      <c r="AK1" s="427"/>
      <c r="AL1" s="427"/>
      <c r="AM1" s="427"/>
      <c r="AN1" s="427"/>
      <c r="AO1" s="427"/>
      <c r="AP1" s="427"/>
      <c r="AQ1" s="427"/>
      <c r="AR1" s="427"/>
      <c r="AS1" s="427"/>
      <c r="AT1" s="427"/>
      <c r="AU1" s="427"/>
      <c r="AV1" s="427"/>
      <c r="AW1" s="427"/>
      <c r="AX1" s="427"/>
      <c r="AY1" s="427"/>
      <c r="AZ1" s="427"/>
      <c r="BA1" s="427"/>
      <c r="BB1" s="427"/>
      <c r="BC1" s="427"/>
      <c r="BD1" s="427"/>
      <c r="BE1" s="427"/>
      <c r="BF1" s="427"/>
      <c r="BG1" s="427"/>
      <c r="BH1" s="427"/>
      <c r="BI1" s="427"/>
      <c r="BJ1" s="427"/>
      <c r="BK1" s="427"/>
      <c r="BL1" s="427"/>
      <c r="BM1" s="427"/>
    </row>
    <row r="2" spans="1:76" s="510" customFormat="1" ht="33.75" customHeight="1" x14ac:dyDescent="0.25">
      <c r="A2" s="508" t="s">
        <v>715</v>
      </c>
      <c r="B2" s="508"/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8"/>
      <c r="N2" s="508"/>
      <c r="O2" s="508"/>
      <c r="P2" s="508"/>
      <c r="Q2" s="508"/>
      <c r="R2" s="508"/>
      <c r="S2" s="508"/>
      <c r="T2" s="508"/>
      <c r="U2" s="508"/>
      <c r="V2" s="508"/>
      <c r="W2" s="509" t="s">
        <v>863</v>
      </c>
      <c r="X2" s="509"/>
      <c r="Y2" s="509"/>
      <c r="Z2" s="509"/>
      <c r="AA2" s="509"/>
      <c r="AB2" s="509"/>
      <c r="AC2" s="509"/>
      <c r="AD2" s="509"/>
      <c r="AE2" s="509"/>
      <c r="AF2" s="509"/>
      <c r="AG2" s="509"/>
      <c r="AH2" s="509"/>
      <c r="AI2" s="509"/>
      <c r="AJ2" s="509"/>
      <c r="AK2" s="509"/>
      <c r="AL2" s="509"/>
      <c r="AM2" s="509"/>
      <c r="AN2" s="509"/>
      <c r="AO2" s="509"/>
      <c r="AP2" s="509"/>
      <c r="AQ2" s="509"/>
      <c r="AR2" s="509"/>
      <c r="AS2" s="509"/>
      <c r="AT2" s="509"/>
      <c r="AU2" s="509"/>
      <c r="AV2" s="509"/>
      <c r="AW2" s="509"/>
      <c r="AX2" s="509"/>
      <c r="AY2" s="509"/>
      <c r="AZ2" s="509"/>
      <c r="BA2" s="509"/>
      <c r="BB2" s="509"/>
      <c r="BC2" s="509"/>
      <c r="BD2" s="509"/>
      <c r="BE2" s="509"/>
      <c r="BF2" s="509"/>
      <c r="BG2" s="509"/>
      <c r="BH2" s="509"/>
      <c r="BI2" s="509"/>
      <c r="BJ2" s="509"/>
      <c r="BK2" s="509"/>
      <c r="BL2" s="509"/>
      <c r="BM2" s="509"/>
    </row>
    <row r="3" spans="1:76" ht="15.75" thickBot="1" x14ac:dyDescent="0.3"/>
    <row r="4" spans="1:76" s="216" customFormat="1" ht="15.95" customHeight="1" thickTop="1" x14ac:dyDescent="0.25">
      <c r="A4" s="430" t="s">
        <v>3</v>
      </c>
      <c r="B4" s="431"/>
      <c r="C4" s="431"/>
      <c r="D4" s="431"/>
      <c r="E4" s="211"/>
      <c r="F4" s="211"/>
      <c r="G4" s="211">
        <v>-6</v>
      </c>
      <c r="H4" s="211">
        <v>-5</v>
      </c>
      <c r="I4" s="211">
        <v>-4</v>
      </c>
      <c r="J4" s="211">
        <v>-3</v>
      </c>
      <c r="K4" s="211">
        <v>-2</v>
      </c>
      <c r="L4" s="211">
        <v>-1</v>
      </c>
      <c r="M4" s="212">
        <v>0</v>
      </c>
      <c r="N4" s="213">
        <v>1</v>
      </c>
      <c r="O4" s="213">
        <v>2</v>
      </c>
      <c r="P4" s="213">
        <v>3</v>
      </c>
      <c r="Q4" s="213">
        <v>4</v>
      </c>
      <c r="R4" s="213">
        <v>5</v>
      </c>
      <c r="S4" s="213">
        <v>6</v>
      </c>
      <c r="T4" s="213">
        <v>7</v>
      </c>
      <c r="U4" s="213">
        <v>8</v>
      </c>
      <c r="V4" s="213">
        <v>9</v>
      </c>
      <c r="W4" s="213">
        <v>10</v>
      </c>
      <c r="X4" s="212">
        <v>11</v>
      </c>
      <c r="Y4" s="213">
        <v>12</v>
      </c>
      <c r="Z4" s="213">
        <v>13</v>
      </c>
      <c r="AA4" s="213">
        <v>14</v>
      </c>
      <c r="AB4" s="213">
        <v>15</v>
      </c>
      <c r="AC4" s="213">
        <v>16</v>
      </c>
      <c r="AD4" s="212">
        <v>17</v>
      </c>
      <c r="AE4" s="213">
        <v>18</v>
      </c>
      <c r="AF4" s="213">
        <v>19</v>
      </c>
      <c r="AG4" s="213">
        <v>20</v>
      </c>
      <c r="AH4" s="213">
        <v>21</v>
      </c>
      <c r="AI4" s="213">
        <v>22</v>
      </c>
      <c r="AJ4" s="214">
        <v>23</v>
      </c>
      <c r="AK4" s="214">
        <v>24</v>
      </c>
      <c r="AL4" s="213">
        <v>25</v>
      </c>
      <c r="AM4" s="213">
        <v>26</v>
      </c>
      <c r="AN4" s="213">
        <v>27</v>
      </c>
      <c r="AO4" s="213">
        <v>28</v>
      </c>
      <c r="AP4" s="213">
        <v>29</v>
      </c>
      <c r="AQ4" s="213">
        <v>30</v>
      </c>
      <c r="AR4" s="213">
        <v>31</v>
      </c>
      <c r="AS4" s="213">
        <v>32</v>
      </c>
      <c r="AT4" s="212">
        <v>33</v>
      </c>
      <c r="AU4" s="212">
        <v>34</v>
      </c>
      <c r="AV4" s="212">
        <v>35</v>
      </c>
      <c r="AW4" s="213">
        <v>36</v>
      </c>
      <c r="AX4" s="213">
        <v>37</v>
      </c>
      <c r="AY4" s="213">
        <v>38</v>
      </c>
      <c r="AZ4" s="213">
        <v>39</v>
      </c>
      <c r="BA4" s="213">
        <v>40</v>
      </c>
      <c r="BB4" s="213">
        <v>41</v>
      </c>
      <c r="BC4" s="213">
        <v>42</v>
      </c>
      <c r="BD4" s="213">
        <v>43</v>
      </c>
      <c r="BE4" s="213">
        <v>44</v>
      </c>
      <c r="BF4" s="213">
        <v>45</v>
      </c>
      <c r="BG4" s="213">
        <v>46</v>
      </c>
      <c r="BH4" s="213">
        <v>47</v>
      </c>
      <c r="BI4" s="213">
        <v>48</v>
      </c>
      <c r="BJ4" s="213">
        <v>49</v>
      </c>
      <c r="BK4" s="213">
        <v>50</v>
      </c>
      <c r="BL4" s="213">
        <v>51</v>
      </c>
      <c r="BM4" s="215">
        <v>52</v>
      </c>
    </row>
    <row r="5" spans="1:76" s="221" customFormat="1" ht="15.95" customHeight="1" x14ac:dyDescent="0.25">
      <c r="A5" s="432" t="s">
        <v>825</v>
      </c>
      <c r="B5" s="434" t="s">
        <v>0</v>
      </c>
      <c r="C5" s="434" t="s">
        <v>826</v>
      </c>
      <c r="D5" s="434" t="s">
        <v>823</v>
      </c>
      <c r="E5" s="217">
        <f t="shared" ref="E5:K5" si="0">F5-7</f>
        <v>44032</v>
      </c>
      <c r="F5" s="217">
        <f>I5-7</f>
        <v>44039</v>
      </c>
      <c r="G5" s="217">
        <f t="shared" ref="G5:H5" si="1">H5-7</f>
        <v>44032</v>
      </c>
      <c r="H5" s="217">
        <f t="shared" si="1"/>
        <v>44039</v>
      </c>
      <c r="I5" s="217">
        <f t="shared" si="0"/>
        <v>44046</v>
      </c>
      <c r="J5" s="217">
        <f t="shared" si="0"/>
        <v>44053</v>
      </c>
      <c r="K5" s="217">
        <f t="shared" si="0"/>
        <v>44060</v>
      </c>
      <c r="L5" s="217">
        <f>M5-7</f>
        <v>44067</v>
      </c>
      <c r="M5" s="217">
        <v>44074</v>
      </c>
      <c r="N5" s="217">
        <f>M5+7</f>
        <v>44081</v>
      </c>
      <c r="O5" s="217">
        <f t="shared" ref="O5:BM5" si="2">N5+7</f>
        <v>44088</v>
      </c>
      <c r="P5" s="217">
        <f t="shared" si="2"/>
        <v>44095</v>
      </c>
      <c r="Q5" s="217">
        <f t="shared" si="2"/>
        <v>44102</v>
      </c>
      <c r="R5" s="217">
        <f t="shared" si="2"/>
        <v>44109</v>
      </c>
      <c r="S5" s="217">
        <f t="shared" si="2"/>
        <v>44116</v>
      </c>
      <c r="T5" s="217">
        <f t="shared" si="2"/>
        <v>44123</v>
      </c>
      <c r="U5" s="217">
        <f t="shared" si="2"/>
        <v>44130</v>
      </c>
      <c r="V5" s="217">
        <f t="shared" si="2"/>
        <v>44137</v>
      </c>
      <c r="W5" s="217">
        <f t="shared" si="2"/>
        <v>44144</v>
      </c>
      <c r="X5" s="217">
        <f t="shared" si="2"/>
        <v>44151</v>
      </c>
      <c r="Y5" s="217">
        <f t="shared" si="2"/>
        <v>44158</v>
      </c>
      <c r="Z5" s="217">
        <f t="shared" si="2"/>
        <v>44165</v>
      </c>
      <c r="AA5" s="217">
        <f t="shared" si="2"/>
        <v>44172</v>
      </c>
      <c r="AB5" s="217">
        <f t="shared" si="2"/>
        <v>44179</v>
      </c>
      <c r="AC5" s="217">
        <f t="shared" si="2"/>
        <v>44186</v>
      </c>
      <c r="AD5" s="217">
        <f t="shared" si="2"/>
        <v>44193</v>
      </c>
      <c r="AE5" s="217">
        <f t="shared" si="2"/>
        <v>44200</v>
      </c>
      <c r="AF5" s="217">
        <f t="shared" si="2"/>
        <v>44207</v>
      </c>
      <c r="AG5" s="217">
        <f t="shared" si="2"/>
        <v>44214</v>
      </c>
      <c r="AH5" s="217">
        <f t="shared" si="2"/>
        <v>44221</v>
      </c>
      <c r="AI5" s="217">
        <f t="shared" si="2"/>
        <v>44228</v>
      </c>
      <c r="AJ5" s="218">
        <f t="shared" si="2"/>
        <v>44235</v>
      </c>
      <c r="AK5" s="218">
        <f t="shared" si="2"/>
        <v>44242</v>
      </c>
      <c r="AL5" s="217">
        <f t="shared" si="2"/>
        <v>44249</v>
      </c>
      <c r="AM5" s="217">
        <f t="shared" si="2"/>
        <v>44256</v>
      </c>
      <c r="AN5" s="217">
        <f t="shared" si="2"/>
        <v>44263</v>
      </c>
      <c r="AO5" s="217">
        <f t="shared" si="2"/>
        <v>44270</v>
      </c>
      <c r="AP5" s="217">
        <f t="shared" si="2"/>
        <v>44277</v>
      </c>
      <c r="AQ5" s="217">
        <f t="shared" si="2"/>
        <v>44284</v>
      </c>
      <c r="AR5" s="217">
        <f t="shared" si="2"/>
        <v>44291</v>
      </c>
      <c r="AS5" s="217">
        <f t="shared" si="2"/>
        <v>44298</v>
      </c>
      <c r="AT5" s="217">
        <f t="shared" si="2"/>
        <v>44305</v>
      </c>
      <c r="AU5" s="217">
        <f t="shared" si="2"/>
        <v>44312</v>
      </c>
      <c r="AV5" s="217">
        <f t="shared" si="2"/>
        <v>44319</v>
      </c>
      <c r="AW5" s="217">
        <f t="shared" si="2"/>
        <v>44326</v>
      </c>
      <c r="AX5" s="217">
        <f t="shared" si="2"/>
        <v>44333</v>
      </c>
      <c r="AY5" s="217">
        <f t="shared" si="2"/>
        <v>44340</v>
      </c>
      <c r="AZ5" s="217">
        <f t="shared" si="2"/>
        <v>44347</v>
      </c>
      <c r="BA5" s="217">
        <f t="shared" si="2"/>
        <v>44354</v>
      </c>
      <c r="BB5" s="217">
        <f t="shared" si="2"/>
        <v>44361</v>
      </c>
      <c r="BC5" s="217">
        <f t="shared" si="2"/>
        <v>44368</v>
      </c>
      <c r="BD5" s="217">
        <f t="shared" si="2"/>
        <v>44375</v>
      </c>
      <c r="BE5" s="217">
        <f t="shared" si="2"/>
        <v>44382</v>
      </c>
      <c r="BF5" s="217">
        <f t="shared" si="2"/>
        <v>44389</v>
      </c>
      <c r="BG5" s="217">
        <f t="shared" si="2"/>
        <v>44396</v>
      </c>
      <c r="BH5" s="217">
        <f t="shared" si="2"/>
        <v>44403</v>
      </c>
      <c r="BI5" s="217">
        <f t="shared" si="2"/>
        <v>44410</v>
      </c>
      <c r="BJ5" s="217">
        <f t="shared" si="2"/>
        <v>44417</v>
      </c>
      <c r="BK5" s="217">
        <f t="shared" si="2"/>
        <v>44424</v>
      </c>
      <c r="BL5" s="217">
        <f t="shared" si="2"/>
        <v>44431</v>
      </c>
      <c r="BM5" s="219">
        <f t="shared" si="2"/>
        <v>44438</v>
      </c>
      <c r="BN5" s="220"/>
      <c r="BO5" s="220"/>
      <c r="BP5" s="220"/>
      <c r="BQ5" s="220"/>
      <c r="BR5" s="220"/>
      <c r="BS5" s="220"/>
      <c r="BT5" s="220"/>
      <c r="BU5" s="220"/>
      <c r="BV5" s="220"/>
      <c r="BW5" s="220"/>
      <c r="BX5" s="220"/>
    </row>
    <row r="6" spans="1:76" s="226" customFormat="1" ht="15.95" customHeight="1" thickBot="1" x14ac:dyDescent="0.3">
      <c r="A6" s="433"/>
      <c r="B6" s="435"/>
      <c r="C6" s="435"/>
      <c r="D6" s="436"/>
      <c r="E6" s="222">
        <f t="shared" ref="E6:L6" si="3">E5+6</f>
        <v>44038</v>
      </c>
      <c r="F6" s="222">
        <f t="shared" si="3"/>
        <v>44045</v>
      </c>
      <c r="G6" s="222">
        <f t="shared" si="3"/>
        <v>44038</v>
      </c>
      <c r="H6" s="222">
        <f t="shared" si="3"/>
        <v>44045</v>
      </c>
      <c r="I6" s="222">
        <f t="shared" si="3"/>
        <v>44052</v>
      </c>
      <c r="J6" s="222">
        <f t="shared" si="3"/>
        <v>44059</v>
      </c>
      <c r="K6" s="222">
        <f t="shared" si="3"/>
        <v>44066</v>
      </c>
      <c r="L6" s="222">
        <f t="shared" si="3"/>
        <v>44073</v>
      </c>
      <c r="M6" s="222">
        <f>M5+6</f>
        <v>44080</v>
      </c>
      <c r="N6" s="222">
        <f t="shared" ref="N6:BM6" si="4">N5+6</f>
        <v>44087</v>
      </c>
      <c r="O6" s="222">
        <f t="shared" si="4"/>
        <v>44094</v>
      </c>
      <c r="P6" s="222">
        <f t="shared" si="4"/>
        <v>44101</v>
      </c>
      <c r="Q6" s="222">
        <f t="shared" si="4"/>
        <v>44108</v>
      </c>
      <c r="R6" s="222">
        <f t="shared" si="4"/>
        <v>44115</v>
      </c>
      <c r="S6" s="222">
        <f t="shared" si="4"/>
        <v>44122</v>
      </c>
      <c r="T6" s="222">
        <f t="shared" si="4"/>
        <v>44129</v>
      </c>
      <c r="U6" s="222">
        <f t="shared" si="4"/>
        <v>44136</v>
      </c>
      <c r="V6" s="222">
        <f t="shared" si="4"/>
        <v>44143</v>
      </c>
      <c r="W6" s="222">
        <f t="shared" si="4"/>
        <v>44150</v>
      </c>
      <c r="X6" s="222">
        <f t="shared" si="4"/>
        <v>44157</v>
      </c>
      <c r="Y6" s="222">
        <f t="shared" si="4"/>
        <v>44164</v>
      </c>
      <c r="Z6" s="222">
        <f t="shared" si="4"/>
        <v>44171</v>
      </c>
      <c r="AA6" s="222">
        <f t="shared" si="4"/>
        <v>44178</v>
      </c>
      <c r="AB6" s="222">
        <f t="shared" si="4"/>
        <v>44185</v>
      </c>
      <c r="AC6" s="222">
        <f t="shared" si="4"/>
        <v>44192</v>
      </c>
      <c r="AD6" s="222">
        <f t="shared" si="4"/>
        <v>44199</v>
      </c>
      <c r="AE6" s="222">
        <f t="shared" si="4"/>
        <v>44206</v>
      </c>
      <c r="AF6" s="222">
        <f t="shared" si="4"/>
        <v>44213</v>
      </c>
      <c r="AG6" s="222">
        <f t="shared" si="4"/>
        <v>44220</v>
      </c>
      <c r="AH6" s="222">
        <f t="shared" si="4"/>
        <v>44227</v>
      </c>
      <c r="AI6" s="222">
        <f t="shared" si="4"/>
        <v>44234</v>
      </c>
      <c r="AJ6" s="223">
        <f t="shared" si="4"/>
        <v>44241</v>
      </c>
      <c r="AK6" s="223">
        <f t="shared" si="4"/>
        <v>44248</v>
      </c>
      <c r="AL6" s="222">
        <f t="shared" si="4"/>
        <v>44255</v>
      </c>
      <c r="AM6" s="222">
        <f t="shared" si="4"/>
        <v>44262</v>
      </c>
      <c r="AN6" s="222">
        <f t="shared" si="4"/>
        <v>44269</v>
      </c>
      <c r="AO6" s="222">
        <f t="shared" si="4"/>
        <v>44276</v>
      </c>
      <c r="AP6" s="222">
        <f t="shared" si="4"/>
        <v>44283</v>
      </c>
      <c r="AQ6" s="222">
        <f t="shared" si="4"/>
        <v>44290</v>
      </c>
      <c r="AR6" s="222">
        <f t="shared" si="4"/>
        <v>44297</v>
      </c>
      <c r="AS6" s="222">
        <f t="shared" si="4"/>
        <v>44304</v>
      </c>
      <c r="AT6" s="222">
        <f t="shared" si="4"/>
        <v>44311</v>
      </c>
      <c r="AU6" s="222">
        <f t="shared" si="4"/>
        <v>44318</v>
      </c>
      <c r="AV6" s="222">
        <f t="shared" si="4"/>
        <v>44325</v>
      </c>
      <c r="AW6" s="222">
        <f t="shared" si="4"/>
        <v>44332</v>
      </c>
      <c r="AX6" s="222">
        <f t="shared" si="4"/>
        <v>44339</v>
      </c>
      <c r="AY6" s="222">
        <f t="shared" si="4"/>
        <v>44346</v>
      </c>
      <c r="AZ6" s="222">
        <f t="shared" si="4"/>
        <v>44353</v>
      </c>
      <c r="BA6" s="222">
        <f t="shared" si="4"/>
        <v>44360</v>
      </c>
      <c r="BB6" s="222">
        <f t="shared" si="4"/>
        <v>44367</v>
      </c>
      <c r="BC6" s="222">
        <f t="shared" si="4"/>
        <v>44374</v>
      </c>
      <c r="BD6" s="222">
        <f t="shared" si="4"/>
        <v>44381</v>
      </c>
      <c r="BE6" s="222">
        <f t="shared" si="4"/>
        <v>44388</v>
      </c>
      <c r="BF6" s="222">
        <f t="shared" si="4"/>
        <v>44395</v>
      </c>
      <c r="BG6" s="222">
        <f t="shared" si="4"/>
        <v>44402</v>
      </c>
      <c r="BH6" s="222">
        <f t="shared" si="4"/>
        <v>44409</v>
      </c>
      <c r="BI6" s="222">
        <f t="shared" si="4"/>
        <v>44416</v>
      </c>
      <c r="BJ6" s="222">
        <f t="shared" si="4"/>
        <v>44423</v>
      </c>
      <c r="BK6" s="222">
        <f t="shared" si="4"/>
        <v>44430</v>
      </c>
      <c r="BL6" s="222">
        <f t="shared" si="4"/>
        <v>44437</v>
      </c>
      <c r="BM6" s="224">
        <f t="shared" si="4"/>
        <v>44444</v>
      </c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</row>
    <row r="7" spans="1:76" s="233" customFormat="1" ht="17.100000000000001" customHeight="1" x14ac:dyDescent="0.25">
      <c r="A7" s="438" t="s">
        <v>8</v>
      </c>
      <c r="B7" s="227">
        <v>1</v>
      </c>
      <c r="C7" s="228" t="s">
        <v>5</v>
      </c>
      <c r="D7" s="227">
        <v>30</v>
      </c>
      <c r="E7" s="227"/>
      <c r="F7" s="227"/>
      <c r="G7" s="227"/>
      <c r="H7" s="227"/>
      <c r="I7" s="227"/>
      <c r="J7" s="227"/>
      <c r="K7" s="227"/>
      <c r="L7" s="227"/>
      <c r="M7" s="229" t="s">
        <v>57</v>
      </c>
      <c r="N7" s="229" t="s">
        <v>57</v>
      </c>
      <c r="O7" s="229" t="s">
        <v>57</v>
      </c>
      <c r="P7" s="229" t="s">
        <v>57</v>
      </c>
      <c r="Q7" s="229" t="s">
        <v>57</v>
      </c>
      <c r="R7" s="229" t="s">
        <v>57</v>
      </c>
      <c r="S7" s="229" t="s">
        <v>57</v>
      </c>
      <c r="T7" s="229" t="s">
        <v>57</v>
      </c>
      <c r="U7" s="229" t="s">
        <v>57</v>
      </c>
      <c r="V7" s="229" t="s">
        <v>57</v>
      </c>
      <c r="W7" s="229" t="s">
        <v>57</v>
      </c>
      <c r="X7" s="229" t="s">
        <v>57</v>
      </c>
      <c r="Y7" s="229" t="s">
        <v>57</v>
      </c>
      <c r="Z7" s="229" t="s">
        <v>57</v>
      </c>
      <c r="AA7" s="229" t="s">
        <v>57</v>
      </c>
      <c r="AB7" s="229" t="s">
        <v>57</v>
      </c>
      <c r="AC7" s="229" t="s">
        <v>57</v>
      </c>
      <c r="AD7" s="229" t="s">
        <v>57</v>
      </c>
      <c r="AE7" s="229" t="s">
        <v>57</v>
      </c>
      <c r="AF7" s="229" t="s">
        <v>57</v>
      </c>
      <c r="AG7" s="229" t="s">
        <v>57</v>
      </c>
      <c r="AH7" s="229" t="s">
        <v>57</v>
      </c>
      <c r="AI7" s="230" t="s">
        <v>57</v>
      </c>
      <c r="AJ7" s="441" t="s">
        <v>817</v>
      </c>
      <c r="AK7" s="442"/>
      <c r="AL7" s="231" t="s">
        <v>57</v>
      </c>
      <c r="AM7" s="229" t="s">
        <v>57</v>
      </c>
      <c r="AN7" s="229" t="s">
        <v>57</v>
      </c>
      <c r="AO7" s="229" t="s">
        <v>57</v>
      </c>
      <c r="AP7" s="229" t="s">
        <v>57</v>
      </c>
      <c r="AQ7" s="229" t="s">
        <v>57</v>
      </c>
      <c r="AR7" s="229" t="s">
        <v>57</v>
      </c>
      <c r="AS7" s="229" t="s">
        <v>57</v>
      </c>
      <c r="AT7" s="229" t="s">
        <v>57</v>
      </c>
      <c r="AU7" s="229" t="s">
        <v>57</v>
      </c>
      <c r="AV7" s="229" t="s">
        <v>57</v>
      </c>
      <c r="AW7" s="229" t="s">
        <v>57</v>
      </c>
      <c r="AX7" s="229" t="s">
        <v>57</v>
      </c>
      <c r="AY7" s="229" t="s">
        <v>57</v>
      </c>
      <c r="AZ7" s="229" t="s">
        <v>57</v>
      </c>
      <c r="BA7" s="229" t="s">
        <v>57</v>
      </c>
      <c r="BB7" s="229" t="s">
        <v>57</v>
      </c>
      <c r="BC7" s="229" t="s">
        <v>57</v>
      </c>
      <c r="BD7" s="229" t="s">
        <v>57</v>
      </c>
      <c r="BE7" s="229" t="s">
        <v>57</v>
      </c>
      <c r="BF7" s="229" t="s">
        <v>57</v>
      </c>
      <c r="BG7" s="229" t="s">
        <v>57</v>
      </c>
      <c r="BH7" s="229" t="s">
        <v>57</v>
      </c>
      <c r="BI7" s="229" t="s">
        <v>57</v>
      </c>
      <c r="BJ7" s="229" t="s">
        <v>57</v>
      </c>
      <c r="BK7" s="229" t="s">
        <v>57</v>
      </c>
      <c r="BL7" s="229" t="s">
        <v>57</v>
      </c>
      <c r="BM7" s="232" t="s">
        <v>57</v>
      </c>
    </row>
    <row r="8" spans="1:76" s="233" customFormat="1" ht="17.100000000000001" customHeight="1" x14ac:dyDescent="0.25">
      <c r="A8" s="439"/>
      <c r="B8" s="234">
        <v>2</v>
      </c>
      <c r="C8" s="235" t="s">
        <v>6</v>
      </c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6" t="s">
        <v>39</v>
      </c>
      <c r="O8" s="236" t="s">
        <v>39</v>
      </c>
      <c r="P8" s="236" t="s">
        <v>39</v>
      </c>
      <c r="Q8" s="236" t="s">
        <v>39</v>
      </c>
      <c r="R8" s="236" t="s">
        <v>39</v>
      </c>
      <c r="S8" s="236" t="s">
        <v>39</v>
      </c>
      <c r="T8" s="236" t="s">
        <v>39</v>
      </c>
      <c r="U8" s="236" t="s">
        <v>39</v>
      </c>
      <c r="V8" s="236" t="s">
        <v>39</v>
      </c>
      <c r="W8" s="236" t="s">
        <v>39</v>
      </c>
      <c r="X8" s="236" t="s">
        <v>39</v>
      </c>
      <c r="Y8" s="236" t="s">
        <v>39</v>
      </c>
      <c r="Z8" s="236" t="s">
        <v>39</v>
      </c>
      <c r="AA8" s="236" t="s">
        <v>39</v>
      </c>
      <c r="AB8" s="236" t="s">
        <v>39</v>
      </c>
      <c r="AC8" s="236" t="s">
        <v>39</v>
      </c>
      <c r="AD8" s="236" t="s">
        <v>39</v>
      </c>
      <c r="AE8" s="236" t="s">
        <v>39</v>
      </c>
      <c r="AF8" s="236" t="s">
        <v>39</v>
      </c>
      <c r="AG8" s="236" t="s">
        <v>39</v>
      </c>
      <c r="AH8" s="236" t="s">
        <v>39</v>
      </c>
      <c r="AI8" s="237" t="s">
        <v>39</v>
      </c>
      <c r="AJ8" s="443"/>
      <c r="AK8" s="444"/>
      <c r="AL8" s="238" t="s">
        <v>39</v>
      </c>
      <c r="AM8" s="236" t="s">
        <v>39</v>
      </c>
      <c r="AN8" s="236" t="s">
        <v>39</v>
      </c>
      <c r="AO8" s="236" t="s">
        <v>39</v>
      </c>
      <c r="AP8" s="236" t="s">
        <v>39</v>
      </c>
      <c r="AQ8" s="236" t="s">
        <v>39</v>
      </c>
      <c r="AR8" s="236" t="s">
        <v>39</v>
      </c>
      <c r="AS8" s="236" t="s">
        <v>39</v>
      </c>
      <c r="AT8" s="236" t="s">
        <v>39</v>
      </c>
      <c r="AU8" s="236" t="s">
        <v>39</v>
      </c>
      <c r="AV8" s="236" t="s">
        <v>39</v>
      </c>
      <c r="AW8" s="236" t="s">
        <v>39</v>
      </c>
      <c r="AX8" s="236" t="s">
        <v>39</v>
      </c>
      <c r="AY8" s="236" t="s">
        <v>39</v>
      </c>
      <c r="AZ8" s="236" t="s">
        <v>39</v>
      </c>
      <c r="BA8" s="236" t="s">
        <v>39</v>
      </c>
      <c r="BB8" s="236" t="s">
        <v>39</v>
      </c>
      <c r="BC8" s="236" t="s">
        <v>39</v>
      </c>
      <c r="BD8" s="236" t="s">
        <v>39</v>
      </c>
      <c r="BE8" s="236" t="s">
        <v>39</v>
      </c>
      <c r="BF8" s="236" t="s">
        <v>39</v>
      </c>
      <c r="BG8" s="236" t="s">
        <v>39</v>
      </c>
      <c r="BH8" s="236" t="s">
        <v>39</v>
      </c>
      <c r="BI8" s="236" t="s">
        <v>39</v>
      </c>
      <c r="BJ8" s="236" t="s">
        <v>39</v>
      </c>
      <c r="BK8" s="236" t="s">
        <v>39</v>
      </c>
      <c r="BL8" s="236" t="s">
        <v>39</v>
      </c>
      <c r="BM8" s="239" t="s">
        <v>39</v>
      </c>
    </row>
    <row r="9" spans="1:76" s="233" customFormat="1" ht="39" customHeight="1" thickBot="1" x14ac:dyDescent="0.3">
      <c r="A9" s="440"/>
      <c r="B9" s="240">
        <v>3</v>
      </c>
      <c r="C9" s="241" t="s">
        <v>7</v>
      </c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2" t="s">
        <v>70</v>
      </c>
      <c r="R9" s="240"/>
      <c r="S9" s="240"/>
      <c r="T9" s="240"/>
      <c r="U9" s="240"/>
      <c r="V9" s="436" t="s">
        <v>691</v>
      </c>
      <c r="W9" s="436"/>
      <c r="X9" s="436"/>
      <c r="Y9" s="436"/>
      <c r="Z9" s="242" t="s">
        <v>730</v>
      </c>
      <c r="AA9" s="240"/>
      <c r="AB9" s="240"/>
      <c r="AC9" s="240"/>
      <c r="AD9" s="240"/>
      <c r="AE9" s="240"/>
      <c r="AF9" s="240"/>
      <c r="AG9" s="240"/>
      <c r="AH9" s="240"/>
      <c r="AI9" s="243"/>
      <c r="AJ9" s="443"/>
      <c r="AK9" s="444"/>
      <c r="AL9" s="244"/>
      <c r="AM9" s="240"/>
      <c r="AN9" s="240"/>
      <c r="AO9" s="240"/>
      <c r="AP9" s="242" t="s">
        <v>72</v>
      </c>
      <c r="AQ9" s="240"/>
      <c r="AR9" s="240"/>
      <c r="AS9" s="240"/>
      <c r="AT9" s="240"/>
      <c r="AU9" s="240"/>
      <c r="AV9" s="240"/>
      <c r="AW9" s="240"/>
      <c r="AX9" s="240"/>
      <c r="AY9" s="245"/>
      <c r="AZ9" s="436" t="s">
        <v>73</v>
      </c>
      <c r="BA9" s="436"/>
      <c r="BB9" s="436"/>
      <c r="BC9" s="436"/>
      <c r="BD9" s="242" t="s">
        <v>729</v>
      </c>
      <c r="BE9" s="240"/>
      <c r="BF9" s="240"/>
      <c r="BG9" s="240"/>
      <c r="BH9" s="240"/>
      <c r="BI9" s="240"/>
      <c r="BJ9" s="240"/>
      <c r="BK9" s="240"/>
      <c r="BL9" s="240"/>
      <c r="BM9" s="246"/>
    </row>
    <row r="10" spans="1:76" s="210" customFormat="1" ht="17.100000000000001" customHeight="1" x14ac:dyDescent="0.25">
      <c r="A10" s="438" t="s">
        <v>10</v>
      </c>
      <c r="B10" s="227">
        <f>B9+1</f>
        <v>4</v>
      </c>
      <c r="C10" s="247" t="s">
        <v>692</v>
      </c>
      <c r="D10" s="227">
        <v>381</v>
      </c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48" t="s">
        <v>13</v>
      </c>
      <c r="P10" s="248" t="s">
        <v>13</v>
      </c>
      <c r="Q10" s="248" t="s">
        <v>13</v>
      </c>
      <c r="R10" s="248" t="s">
        <v>13</v>
      </c>
      <c r="S10" s="248" t="s">
        <v>13</v>
      </c>
      <c r="T10" s="248" t="s">
        <v>13</v>
      </c>
      <c r="U10" s="248" t="s">
        <v>13</v>
      </c>
      <c r="V10" s="248" t="s">
        <v>13</v>
      </c>
      <c r="W10" s="248" t="s">
        <v>13</v>
      </c>
      <c r="X10" s="248" t="s">
        <v>13</v>
      </c>
      <c r="Y10" s="248" t="s">
        <v>13</v>
      </c>
      <c r="Z10" s="248" t="s">
        <v>13</v>
      </c>
      <c r="AA10" s="248" t="s">
        <v>13</v>
      </c>
      <c r="AB10" s="248" t="s">
        <v>13</v>
      </c>
      <c r="AC10" s="248" t="s">
        <v>13</v>
      </c>
      <c r="AD10" s="248"/>
      <c r="AE10" s="227"/>
      <c r="AF10" s="227"/>
      <c r="AG10" s="227"/>
      <c r="AH10" s="227"/>
      <c r="AI10" s="249"/>
      <c r="AJ10" s="443"/>
      <c r="AK10" s="444"/>
      <c r="AL10" s="250"/>
      <c r="AM10" s="227"/>
      <c r="AN10" s="227"/>
      <c r="AO10" s="227"/>
      <c r="AP10" s="227"/>
      <c r="AQ10" s="248"/>
      <c r="AR10" s="248"/>
      <c r="AS10" s="248"/>
      <c r="AT10" s="248"/>
      <c r="AU10" s="227"/>
      <c r="AV10" s="248"/>
      <c r="AW10" s="248"/>
      <c r="AX10" s="248"/>
      <c r="AY10" s="248"/>
      <c r="AZ10" s="248"/>
      <c r="BA10" s="248"/>
      <c r="BB10" s="248"/>
      <c r="BC10" s="248"/>
      <c r="BD10" s="227"/>
      <c r="BE10" s="227"/>
      <c r="BF10" s="227"/>
      <c r="BG10" s="227"/>
      <c r="BH10" s="227"/>
      <c r="BI10" s="227"/>
      <c r="BJ10" s="227"/>
      <c r="BK10" s="227"/>
      <c r="BL10" s="227"/>
      <c r="BM10" s="251"/>
      <c r="BN10" s="252"/>
    </row>
    <row r="11" spans="1:76" s="210" customFormat="1" ht="17.100000000000001" customHeight="1" x14ac:dyDescent="0.25">
      <c r="A11" s="439"/>
      <c r="B11" s="234">
        <f>B10+1</f>
        <v>5</v>
      </c>
      <c r="C11" s="253" t="s">
        <v>739</v>
      </c>
      <c r="D11" s="234">
        <v>261</v>
      </c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54" t="s">
        <v>13</v>
      </c>
      <c r="P11" s="254" t="s">
        <v>13</v>
      </c>
      <c r="Q11" s="254" t="s">
        <v>13</v>
      </c>
      <c r="R11" s="254" t="s">
        <v>13</v>
      </c>
      <c r="S11" s="254" t="s">
        <v>13</v>
      </c>
      <c r="T11" s="254" t="s">
        <v>13</v>
      </c>
      <c r="U11" s="254" t="s">
        <v>13</v>
      </c>
      <c r="V11" s="254" t="s">
        <v>13</v>
      </c>
      <c r="W11" s="254" t="s">
        <v>13</v>
      </c>
      <c r="X11" s="254" t="s">
        <v>13</v>
      </c>
      <c r="Y11" s="254" t="s">
        <v>13</v>
      </c>
      <c r="Z11" s="254" t="s">
        <v>13</v>
      </c>
      <c r="AA11" s="254" t="s">
        <v>13</v>
      </c>
      <c r="AB11" s="254" t="s">
        <v>13</v>
      </c>
      <c r="AC11" s="254" t="s">
        <v>13</v>
      </c>
      <c r="AD11" s="254"/>
      <c r="AE11" s="234"/>
      <c r="AF11" s="234"/>
      <c r="AG11" s="234"/>
      <c r="AH11" s="234"/>
      <c r="AI11" s="255"/>
      <c r="AJ11" s="443"/>
      <c r="AK11" s="444"/>
      <c r="AL11" s="256"/>
      <c r="AM11" s="234"/>
      <c r="AN11" s="234"/>
      <c r="AO11" s="234"/>
      <c r="AP11" s="234"/>
      <c r="AQ11" s="254"/>
      <c r="AR11" s="254"/>
      <c r="AS11" s="254"/>
      <c r="AT11" s="254"/>
      <c r="AU11" s="234"/>
      <c r="AV11" s="254"/>
      <c r="AW11" s="254"/>
      <c r="AX11" s="254"/>
      <c r="AY11" s="254"/>
      <c r="AZ11" s="254"/>
      <c r="BA11" s="254"/>
      <c r="BB11" s="254"/>
      <c r="BC11" s="254"/>
      <c r="BD11" s="234"/>
      <c r="BE11" s="234"/>
      <c r="BF11" s="234"/>
      <c r="BG11" s="234"/>
      <c r="BH11" s="234"/>
      <c r="BI11" s="234"/>
      <c r="BJ11" s="234"/>
      <c r="BK11" s="234"/>
      <c r="BL11" s="234"/>
      <c r="BM11" s="257"/>
      <c r="BN11" s="252"/>
    </row>
    <row r="12" spans="1:76" s="210" customFormat="1" ht="17.100000000000001" customHeight="1" x14ac:dyDescent="0.25">
      <c r="A12" s="439"/>
      <c r="B12" s="234">
        <f t="shared" ref="B12:B26" si="5">B11+1</f>
        <v>6</v>
      </c>
      <c r="C12" s="258" t="s">
        <v>342</v>
      </c>
      <c r="D12" s="234">
        <v>203</v>
      </c>
      <c r="E12" s="234"/>
      <c r="F12" s="234"/>
      <c r="G12" s="234"/>
      <c r="H12" s="234"/>
      <c r="I12" s="234"/>
      <c r="J12" s="234"/>
      <c r="K12" s="234"/>
      <c r="L12" s="234"/>
      <c r="M12" s="234"/>
      <c r="N12" s="236" t="s">
        <v>39</v>
      </c>
      <c r="O12" s="236" t="s">
        <v>39</v>
      </c>
      <c r="P12" s="236" t="s">
        <v>39</v>
      </c>
      <c r="Q12" s="236" t="s">
        <v>39</v>
      </c>
      <c r="R12" s="236" t="s">
        <v>39</v>
      </c>
      <c r="S12" s="236" t="s">
        <v>39</v>
      </c>
      <c r="T12" s="236" t="s">
        <v>39</v>
      </c>
      <c r="U12" s="236" t="s">
        <v>39</v>
      </c>
      <c r="V12" s="236" t="s">
        <v>39</v>
      </c>
      <c r="W12" s="236" t="s">
        <v>39</v>
      </c>
      <c r="X12" s="236"/>
      <c r="Y12" s="236" t="s">
        <v>39</v>
      </c>
      <c r="Z12" s="236" t="s">
        <v>39</v>
      </c>
      <c r="AA12" s="236" t="s">
        <v>39</v>
      </c>
      <c r="AB12" s="236" t="s">
        <v>39</v>
      </c>
      <c r="AC12" s="236" t="s">
        <v>39</v>
      </c>
      <c r="AD12" s="236" t="s">
        <v>39</v>
      </c>
      <c r="AE12" s="236" t="s">
        <v>39</v>
      </c>
      <c r="AF12" s="236" t="s">
        <v>39</v>
      </c>
      <c r="AG12" s="236" t="s">
        <v>39</v>
      </c>
      <c r="AH12" s="236" t="s">
        <v>39</v>
      </c>
      <c r="AI12" s="255"/>
      <c r="AJ12" s="443"/>
      <c r="AK12" s="444"/>
      <c r="AL12" s="238" t="s">
        <v>39</v>
      </c>
      <c r="AM12" s="236" t="s">
        <v>39</v>
      </c>
      <c r="AN12" s="236" t="s">
        <v>39</v>
      </c>
      <c r="AO12" s="236" t="s">
        <v>39</v>
      </c>
      <c r="AP12" s="236" t="s">
        <v>39</v>
      </c>
      <c r="AQ12" s="236" t="s">
        <v>39</v>
      </c>
      <c r="AR12" s="236" t="s">
        <v>39</v>
      </c>
      <c r="AS12" s="236" t="s">
        <v>39</v>
      </c>
      <c r="AT12" s="236" t="s">
        <v>39</v>
      </c>
      <c r="AU12" s="234"/>
      <c r="AV12" s="236" t="s">
        <v>39</v>
      </c>
      <c r="AW12" s="236" t="s">
        <v>39</v>
      </c>
      <c r="AX12" s="236" t="s">
        <v>39</v>
      </c>
      <c r="AY12" s="236" t="s">
        <v>39</v>
      </c>
      <c r="AZ12" s="236" t="s">
        <v>39</v>
      </c>
      <c r="BA12" s="236" t="s">
        <v>39</v>
      </c>
      <c r="BB12" s="236" t="s">
        <v>39</v>
      </c>
      <c r="BC12" s="236" t="s">
        <v>39</v>
      </c>
      <c r="BD12" s="234"/>
      <c r="BE12" s="234"/>
      <c r="BF12" s="234"/>
      <c r="BG12" s="234"/>
      <c r="BH12" s="234"/>
      <c r="BI12" s="234"/>
      <c r="BJ12" s="234"/>
      <c r="BK12" s="234"/>
      <c r="BL12" s="234"/>
      <c r="BM12" s="257"/>
      <c r="BN12" s="252"/>
    </row>
    <row r="13" spans="1:76" s="210" customFormat="1" ht="17.100000000000001" customHeight="1" x14ac:dyDescent="0.25">
      <c r="A13" s="439"/>
      <c r="B13" s="234">
        <f t="shared" si="5"/>
        <v>7</v>
      </c>
      <c r="C13" s="253" t="s">
        <v>740</v>
      </c>
      <c r="D13" s="234">
        <v>84</v>
      </c>
      <c r="E13" s="234"/>
      <c r="F13" s="234"/>
      <c r="G13" s="234"/>
      <c r="H13" s="234"/>
      <c r="I13" s="234"/>
      <c r="J13" s="234"/>
      <c r="K13" s="234"/>
      <c r="L13" s="234"/>
      <c r="M13" s="234"/>
      <c r="N13" s="236" t="s">
        <v>39</v>
      </c>
      <c r="O13" s="236" t="s">
        <v>39</v>
      </c>
      <c r="P13" s="236" t="s">
        <v>39</v>
      </c>
      <c r="Q13" s="236" t="s">
        <v>39</v>
      </c>
      <c r="R13" s="236" t="s">
        <v>39</v>
      </c>
      <c r="S13" s="236" t="s">
        <v>39</v>
      </c>
      <c r="T13" s="236" t="s">
        <v>39</v>
      </c>
      <c r="U13" s="236" t="s">
        <v>39</v>
      </c>
      <c r="V13" s="236" t="s">
        <v>39</v>
      </c>
      <c r="W13" s="236" t="s">
        <v>39</v>
      </c>
      <c r="X13" s="236"/>
      <c r="Y13" s="236" t="s">
        <v>39</v>
      </c>
      <c r="Z13" s="236" t="s">
        <v>39</v>
      </c>
      <c r="AA13" s="236" t="s">
        <v>39</v>
      </c>
      <c r="AB13" s="236" t="s">
        <v>39</v>
      </c>
      <c r="AC13" s="236" t="s">
        <v>39</v>
      </c>
      <c r="AD13" s="236" t="s">
        <v>39</v>
      </c>
      <c r="AE13" s="236" t="s">
        <v>39</v>
      </c>
      <c r="AF13" s="236" t="s">
        <v>39</v>
      </c>
      <c r="AG13" s="236" t="s">
        <v>39</v>
      </c>
      <c r="AH13" s="236" t="s">
        <v>39</v>
      </c>
      <c r="AI13" s="255"/>
      <c r="AJ13" s="443"/>
      <c r="AK13" s="444"/>
      <c r="AL13" s="238" t="s">
        <v>39</v>
      </c>
      <c r="AM13" s="236" t="s">
        <v>39</v>
      </c>
      <c r="AN13" s="236" t="s">
        <v>39</v>
      </c>
      <c r="AO13" s="236" t="s">
        <v>39</v>
      </c>
      <c r="AP13" s="236" t="s">
        <v>39</v>
      </c>
      <c r="AQ13" s="236" t="s">
        <v>39</v>
      </c>
      <c r="AR13" s="236" t="s">
        <v>39</v>
      </c>
      <c r="AS13" s="236" t="s">
        <v>39</v>
      </c>
      <c r="AT13" s="236" t="s">
        <v>39</v>
      </c>
      <c r="AU13" s="234"/>
      <c r="AV13" s="236" t="s">
        <v>39</v>
      </c>
      <c r="AW13" s="236" t="s">
        <v>39</v>
      </c>
      <c r="AX13" s="236" t="s">
        <v>39</v>
      </c>
      <c r="AY13" s="236" t="s">
        <v>39</v>
      </c>
      <c r="AZ13" s="236" t="s">
        <v>39</v>
      </c>
      <c r="BA13" s="236" t="s">
        <v>39</v>
      </c>
      <c r="BB13" s="236" t="s">
        <v>39</v>
      </c>
      <c r="BC13" s="236" t="s">
        <v>39</v>
      </c>
      <c r="BD13" s="234"/>
      <c r="BE13" s="234"/>
      <c r="BF13" s="234"/>
      <c r="BG13" s="234"/>
      <c r="BH13" s="234"/>
      <c r="BI13" s="234"/>
      <c r="BJ13" s="234"/>
      <c r="BK13" s="234"/>
      <c r="BL13" s="234"/>
      <c r="BM13" s="257"/>
      <c r="BN13" s="252"/>
    </row>
    <row r="14" spans="1:76" s="210" customFormat="1" ht="17.100000000000001" customHeight="1" x14ac:dyDescent="0.25">
      <c r="A14" s="439"/>
      <c r="B14" s="234">
        <f t="shared" si="5"/>
        <v>8</v>
      </c>
      <c r="C14" s="258" t="s">
        <v>701</v>
      </c>
      <c r="D14" s="234">
        <v>1030</v>
      </c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59" t="s">
        <v>53</v>
      </c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55"/>
      <c r="AJ14" s="443"/>
      <c r="AK14" s="444"/>
      <c r="AL14" s="256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  <c r="AW14" s="234"/>
      <c r="AX14" s="234"/>
      <c r="AY14" s="234"/>
      <c r="AZ14" s="234"/>
      <c r="BA14" s="259" t="s">
        <v>53</v>
      </c>
      <c r="BB14" s="234"/>
      <c r="BC14" s="234"/>
      <c r="BD14" s="234"/>
      <c r="BE14" s="234"/>
      <c r="BF14" s="234"/>
      <c r="BG14" s="234"/>
      <c r="BH14" s="234"/>
      <c r="BI14" s="234"/>
      <c r="BJ14" s="234"/>
      <c r="BK14" s="234"/>
      <c r="BL14" s="234"/>
      <c r="BM14" s="257"/>
      <c r="BN14" s="252"/>
    </row>
    <row r="15" spans="1:76" s="210" customFormat="1" ht="30" x14ac:dyDescent="0.25">
      <c r="A15" s="439"/>
      <c r="B15" s="234">
        <f>B14+1</f>
        <v>9</v>
      </c>
      <c r="C15" s="258" t="s">
        <v>9</v>
      </c>
      <c r="D15" s="234"/>
      <c r="E15" s="234"/>
      <c r="F15" s="234"/>
      <c r="G15" s="260" t="s">
        <v>695</v>
      </c>
      <c r="H15" s="260" t="s">
        <v>696</v>
      </c>
      <c r="I15" s="234"/>
      <c r="J15" s="261"/>
      <c r="K15" s="262"/>
      <c r="L15" s="260" t="s">
        <v>697</v>
      </c>
      <c r="M15" s="234"/>
      <c r="N15" s="234"/>
      <c r="O15" s="234"/>
      <c r="P15" s="234"/>
      <c r="Q15" s="234"/>
      <c r="R15" s="234"/>
      <c r="S15" s="260" t="s">
        <v>695</v>
      </c>
      <c r="T15" s="260" t="s">
        <v>696</v>
      </c>
      <c r="U15" s="234"/>
      <c r="V15" s="261"/>
      <c r="W15" s="262"/>
      <c r="X15" s="260" t="s">
        <v>697</v>
      </c>
      <c r="Y15" s="234"/>
      <c r="Z15" s="234"/>
      <c r="AA15" s="234"/>
      <c r="AB15" s="234"/>
      <c r="AC15" s="234"/>
      <c r="AD15" s="260" t="s">
        <v>695</v>
      </c>
      <c r="AE15" s="260" t="s">
        <v>696</v>
      </c>
      <c r="AF15" s="234"/>
      <c r="AG15" s="261"/>
      <c r="AH15" s="262"/>
      <c r="AI15" s="263" t="s">
        <v>697</v>
      </c>
      <c r="AJ15" s="443"/>
      <c r="AK15" s="444"/>
      <c r="AL15" s="256"/>
      <c r="AM15" s="234"/>
      <c r="AN15" s="234"/>
      <c r="AO15" s="234"/>
      <c r="AP15" s="260" t="s">
        <v>695</v>
      </c>
      <c r="AQ15" s="260" t="s">
        <v>696</v>
      </c>
      <c r="AR15" s="234"/>
      <c r="AS15" s="261"/>
      <c r="AT15" s="262"/>
      <c r="AU15" s="260" t="s">
        <v>697</v>
      </c>
      <c r="AV15" s="234"/>
      <c r="AW15" s="234"/>
      <c r="AX15" s="234"/>
      <c r="AY15" s="234"/>
      <c r="AZ15" s="234"/>
      <c r="BA15" s="234"/>
      <c r="BB15" s="234"/>
      <c r="BC15" s="260" t="s">
        <v>695</v>
      </c>
      <c r="BD15" s="260" t="s">
        <v>696</v>
      </c>
      <c r="BE15" s="234"/>
      <c r="BF15" s="261"/>
      <c r="BG15" s="262"/>
      <c r="BH15" s="260" t="s">
        <v>697</v>
      </c>
      <c r="BI15" s="234"/>
      <c r="BJ15" s="234"/>
      <c r="BK15" s="234"/>
      <c r="BL15" s="234"/>
      <c r="BM15" s="257"/>
      <c r="BN15" s="252"/>
    </row>
    <row r="16" spans="1:76" s="210" customFormat="1" ht="30" x14ac:dyDescent="0.25">
      <c r="A16" s="439"/>
      <c r="B16" s="234">
        <f t="shared" si="5"/>
        <v>10</v>
      </c>
      <c r="C16" s="264" t="s">
        <v>698</v>
      </c>
      <c r="D16" s="234"/>
      <c r="E16" s="234"/>
      <c r="F16" s="234"/>
      <c r="G16" s="265"/>
      <c r="H16" s="265"/>
      <c r="I16" s="265"/>
      <c r="J16" s="266"/>
      <c r="K16" s="267"/>
      <c r="L16" s="266"/>
      <c r="M16" s="266"/>
      <c r="N16" s="268"/>
      <c r="O16" s="265" t="s">
        <v>699</v>
      </c>
      <c r="P16" s="265" t="s">
        <v>724</v>
      </c>
      <c r="Q16" s="234"/>
      <c r="R16" s="234"/>
      <c r="S16" s="234"/>
      <c r="T16" s="265"/>
      <c r="U16" s="265"/>
      <c r="V16" s="265"/>
      <c r="W16" s="266"/>
      <c r="X16" s="267"/>
      <c r="Y16" s="266"/>
      <c r="Z16" s="266"/>
      <c r="AA16" s="268"/>
      <c r="AB16" s="265" t="s">
        <v>699</v>
      </c>
      <c r="AC16" s="265" t="s">
        <v>724</v>
      </c>
      <c r="AD16" s="234"/>
      <c r="AE16" s="234"/>
      <c r="AF16" s="265"/>
      <c r="AG16" s="265"/>
      <c r="AH16" s="265"/>
      <c r="AI16" s="269"/>
      <c r="AJ16" s="443"/>
      <c r="AK16" s="444"/>
      <c r="AL16" s="256"/>
      <c r="AM16" s="234"/>
      <c r="AN16" s="266"/>
      <c r="AO16" s="266"/>
      <c r="AP16" s="268"/>
      <c r="AQ16" s="265" t="s">
        <v>699</v>
      </c>
      <c r="AR16" s="265" t="s">
        <v>724</v>
      </c>
      <c r="AS16" s="234"/>
      <c r="AT16" s="234"/>
      <c r="AU16" s="234"/>
      <c r="AV16" s="265"/>
      <c r="AW16" s="265"/>
      <c r="AX16" s="265"/>
      <c r="AY16" s="266"/>
      <c r="AZ16" s="267"/>
      <c r="BA16" s="266"/>
      <c r="BB16" s="266"/>
      <c r="BC16" s="268"/>
      <c r="BD16" s="265" t="s">
        <v>699</v>
      </c>
      <c r="BE16" s="265" t="s">
        <v>724</v>
      </c>
      <c r="BF16" s="234"/>
      <c r="BG16" s="234"/>
      <c r="BH16" s="234"/>
      <c r="BI16" s="234"/>
      <c r="BJ16" s="234"/>
      <c r="BK16" s="234"/>
      <c r="BL16" s="234"/>
      <c r="BM16" s="257"/>
      <c r="BN16" s="252"/>
    </row>
    <row r="17" spans="1:66" s="210" customFormat="1" ht="17.100000000000001" customHeight="1" thickBot="1" x14ac:dyDescent="0.3">
      <c r="A17" s="440"/>
      <c r="B17" s="240">
        <f t="shared" si="5"/>
        <v>11</v>
      </c>
      <c r="C17" s="270" t="s">
        <v>714</v>
      </c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240"/>
      <c r="Z17" s="240"/>
      <c r="AA17" s="271" t="s">
        <v>694</v>
      </c>
      <c r="AB17" s="240"/>
      <c r="AC17" s="240"/>
      <c r="AD17" s="240"/>
      <c r="AE17" s="240"/>
      <c r="AF17" s="240"/>
      <c r="AG17" s="240"/>
      <c r="AH17" s="240"/>
      <c r="AI17" s="243"/>
      <c r="AJ17" s="443"/>
      <c r="AK17" s="444"/>
      <c r="AL17" s="244"/>
      <c r="AM17" s="240"/>
      <c r="AN17" s="240"/>
      <c r="AO17" s="240"/>
      <c r="AP17" s="240"/>
      <c r="AQ17" s="240"/>
      <c r="AR17" s="240"/>
      <c r="AS17" s="240"/>
      <c r="AT17" s="240"/>
      <c r="AU17" s="240"/>
      <c r="AV17" s="240"/>
      <c r="AW17" s="240"/>
      <c r="AX17" s="240"/>
      <c r="AY17" s="240"/>
      <c r="AZ17" s="240"/>
      <c r="BA17" s="240"/>
      <c r="BB17" s="240"/>
      <c r="BC17" s="240"/>
      <c r="BD17" s="240"/>
      <c r="BE17" s="240"/>
      <c r="BF17" s="240"/>
      <c r="BG17" s="240"/>
      <c r="BH17" s="271" t="s">
        <v>694</v>
      </c>
      <c r="BI17" s="240"/>
      <c r="BJ17" s="240"/>
      <c r="BK17" s="240"/>
      <c r="BL17" s="240"/>
      <c r="BM17" s="246"/>
      <c r="BN17" s="252"/>
    </row>
    <row r="18" spans="1:66" s="210" customFormat="1" ht="30" x14ac:dyDescent="0.25">
      <c r="A18" s="448" t="s">
        <v>11</v>
      </c>
      <c r="B18" s="227">
        <f>B17+1</f>
        <v>12</v>
      </c>
      <c r="C18" s="272" t="s">
        <v>827</v>
      </c>
      <c r="D18" s="227">
        <v>1865</v>
      </c>
      <c r="E18" s="227"/>
      <c r="F18" s="227"/>
      <c r="G18" s="227"/>
      <c r="H18" s="227"/>
      <c r="I18" s="227"/>
      <c r="J18" s="227"/>
      <c r="K18" s="227"/>
      <c r="L18" s="227"/>
      <c r="M18" s="450" t="s">
        <v>12</v>
      </c>
      <c r="N18" s="451"/>
      <c r="O18" s="248" t="s">
        <v>13</v>
      </c>
      <c r="P18" s="248" t="s">
        <v>13</v>
      </c>
      <c r="Q18" s="248" t="s">
        <v>13</v>
      </c>
      <c r="R18" s="248" t="s">
        <v>13</v>
      </c>
      <c r="S18" s="248" t="s">
        <v>13</v>
      </c>
      <c r="T18" s="248" t="s">
        <v>13</v>
      </c>
      <c r="U18" s="248" t="s">
        <v>13</v>
      </c>
      <c r="V18" s="248" t="s">
        <v>13</v>
      </c>
      <c r="W18" s="248" t="s">
        <v>13</v>
      </c>
      <c r="X18" s="248" t="s">
        <v>13</v>
      </c>
      <c r="Y18" s="248" t="s">
        <v>13</v>
      </c>
      <c r="Z18" s="248" t="s">
        <v>13</v>
      </c>
      <c r="AA18" s="248" t="s">
        <v>13</v>
      </c>
      <c r="AB18" s="248" t="s">
        <v>13</v>
      </c>
      <c r="AC18" s="454" t="s">
        <v>861</v>
      </c>
      <c r="AD18" s="455"/>
      <c r="AE18" s="273"/>
      <c r="AF18" s="227"/>
      <c r="AG18" s="227"/>
      <c r="AH18" s="227"/>
      <c r="AI18" s="456" t="s">
        <v>820</v>
      </c>
      <c r="AJ18" s="443"/>
      <c r="AK18" s="444"/>
      <c r="AL18" s="250"/>
      <c r="AM18" s="274" t="s">
        <v>12</v>
      </c>
      <c r="AN18" s="227"/>
      <c r="AO18" s="248" t="s">
        <v>13</v>
      </c>
      <c r="AP18" s="248" t="s">
        <v>13</v>
      </c>
      <c r="AQ18" s="248" t="s">
        <v>13</v>
      </c>
      <c r="AR18" s="248" t="s">
        <v>13</v>
      </c>
      <c r="AS18" s="248" t="s">
        <v>13</v>
      </c>
      <c r="AT18" s="248" t="s">
        <v>13</v>
      </c>
      <c r="AU18" s="248" t="s">
        <v>13</v>
      </c>
      <c r="AV18" s="248" t="s">
        <v>13</v>
      </c>
      <c r="AW18" s="248" t="s">
        <v>13</v>
      </c>
      <c r="AX18" s="248" t="s">
        <v>13</v>
      </c>
      <c r="AY18" s="248" t="s">
        <v>13</v>
      </c>
      <c r="AZ18" s="248" t="s">
        <v>13</v>
      </c>
      <c r="BA18" s="248" t="s">
        <v>13</v>
      </c>
      <c r="BB18" s="248" t="s">
        <v>13</v>
      </c>
      <c r="BC18" s="454" t="s">
        <v>861</v>
      </c>
      <c r="BD18" s="455"/>
      <c r="BE18" s="227"/>
      <c r="BF18" s="227"/>
      <c r="BG18" s="227"/>
      <c r="BH18" s="227"/>
      <c r="BI18" s="425" t="s">
        <v>820</v>
      </c>
      <c r="BJ18" s="227"/>
      <c r="BK18" s="227"/>
      <c r="BL18" s="227"/>
      <c r="BM18" s="275"/>
    </row>
    <row r="19" spans="1:66" s="210" customFormat="1" ht="45" customHeight="1" thickBot="1" x14ac:dyDescent="0.3">
      <c r="A19" s="449"/>
      <c r="B19" s="234">
        <f t="shared" si="5"/>
        <v>13</v>
      </c>
      <c r="C19" s="258" t="s">
        <v>828</v>
      </c>
      <c r="D19" s="234">
        <v>65</v>
      </c>
      <c r="E19" s="234"/>
      <c r="F19" s="234"/>
      <c r="G19" s="234"/>
      <c r="H19" s="234"/>
      <c r="I19" s="234"/>
      <c r="J19" s="234"/>
      <c r="K19" s="234"/>
      <c r="L19" s="234"/>
      <c r="M19" s="452" t="s">
        <v>829</v>
      </c>
      <c r="N19" s="453"/>
      <c r="O19" s="260" t="s">
        <v>359</v>
      </c>
      <c r="P19" s="260" t="s">
        <v>359</v>
      </c>
      <c r="Q19" s="260" t="s">
        <v>359</v>
      </c>
      <c r="R19" s="260" t="s">
        <v>359</v>
      </c>
      <c r="S19" s="260" t="s">
        <v>359</v>
      </c>
      <c r="T19" s="260" t="s">
        <v>359</v>
      </c>
      <c r="U19" s="260" t="s">
        <v>359</v>
      </c>
      <c r="V19" s="260" t="s">
        <v>359</v>
      </c>
      <c r="W19" s="260" t="s">
        <v>359</v>
      </c>
      <c r="X19" s="260" t="s">
        <v>359</v>
      </c>
      <c r="Y19" s="260" t="s">
        <v>359</v>
      </c>
      <c r="Z19" s="260" t="s">
        <v>359</v>
      </c>
      <c r="AA19" s="260" t="s">
        <v>359</v>
      </c>
      <c r="AB19" s="260" t="s">
        <v>359</v>
      </c>
      <c r="AC19" s="507" t="s">
        <v>862</v>
      </c>
      <c r="AD19" s="506"/>
      <c r="AE19" s="260"/>
      <c r="AF19" s="260"/>
      <c r="AG19" s="260"/>
      <c r="AH19" s="234"/>
      <c r="AI19" s="457"/>
      <c r="AJ19" s="443"/>
      <c r="AK19" s="444"/>
      <c r="AL19" s="256"/>
      <c r="AM19" s="276" t="s">
        <v>12</v>
      </c>
      <c r="AN19" s="234"/>
      <c r="AO19" s="254" t="s">
        <v>13</v>
      </c>
      <c r="AP19" s="254" t="s">
        <v>13</v>
      </c>
      <c r="AQ19" s="254" t="s">
        <v>13</v>
      </c>
      <c r="AR19" s="254" t="s">
        <v>13</v>
      </c>
      <c r="AS19" s="254" t="s">
        <v>13</v>
      </c>
      <c r="AT19" s="254" t="s">
        <v>13</v>
      </c>
      <c r="AU19" s="254" t="s">
        <v>13</v>
      </c>
      <c r="AV19" s="254" t="s">
        <v>13</v>
      </c>
      <c r="AW19" s="254" t="s">
        <v>13</v>
      </c>
      <c r="AX19" s="254" t="s">
        <v>13</v>
      </c>
      <c r="AY19" s="254" t="s">
        <v>13</v>
      </c>
      <c r="AZ19" s="254" t="s">
        <v>13</v>
      </c>
      <c r="BA19" s="254" t="s">
        <v>13</v>
      </c>
      <c r="BB19" s="254" t="s">
        <v>13</v>
      </c>
      <c r="BC19" s="496" t="s">
        <v>861</v>
      </c>
      <c r="BD19" s="497"/>
      <c r="BE19" s="234"/>
      <c r="BF19" s="234"/>
      <c r="BG19" s="234"/>
      <c r="BH19" s="234"/>
      <c r="BI19" s="426"/>
      <c r="BJ19" s="240"/>
      <c r="BK19" s="240"/>
      <c r="BL19" s="234"/>
      <c r="BM19" s="257"/>
      <c r="BN19" s="252"/>
    </row>
    <row r="20" spans="1:66" s="286" customFormat="1" ht="30" x14ac:dyDescent="0.25">
      <c r="A20" s="448" t="s">
        <v>725</v>
      </c>
      <c r="B20" s="227">
        <f>B19+1</f>
        <v>14</v>
      </c>
      <c r="C20" s="272" t="s">
        <v>17</v>
      </c>
      <c r="D20" s="277">
        <v>34</v>
      </c>
      <c r="E20" s="277"/>
      <c r="F20" s="278"/>
      <c r="G20" s="277"/>
      <c r="H20" s="279"/>
      <c r="I20" s="279"/>
      <c r="J20" s="277"/>
      <c r="K20" s="277"/>
      <c r="L20" s="280" t="s">
        <v>555</v>
      </c>
      <c r="M20" s="277"/>
      <c r="N20" s="281" t="s">
        <v>39</v>
      </c>
      <c r="O20" s="281" t="s">
        <v>39</v>
      </c>
      <c r="P20" s="281" t="s">
        <v>39</v>
      </c>
      <c r="Q20" s="281" t="s">
        <v>39</v>
      </c>
      <c r="R20" s="281" t="s">
        <v>39</v>
      </c>
      <c r="S20" s="281" t="s">
        <v>39</v>
      </c>
      <c r="T20" s="281" t="s">
        <v>39</v>
      </c>
      <c r="U20" s="281" t="s">
        <v>39</v>
      </c>
      <c r="V20" s="281" t="s">
        <v>39</v>
      </c>
      <c r="W20" s="281" t="s">
        <v>39</v>
      </c>
      <c r="X20" s="279"/>
      <c r="Y20" s="281" t="s">
        <v>39</v>
      </c>
      <c r="Z20" s="281" t="s">
        <v>39</v>
      </c>
      <c r="AA20" s="281" t="s">
        <v>39</v>
      </c>
      <c r="AB20" s="281" t="s">
        <v>39</v>
      </c>
      <c r="AC20" s="280" t="s">
        <v>556</v>
      </c>
      <c r="AD20" s="277"/>
      <c r="AE20" s="280" t="s">
        <v>557</v>
      </c>
      <c r="AF20" s="277"/>
      <c r="AG20" s="279"/>
      <c r="AH20" s="277"/>
      <c r="AI20" s="282" t="s">
        <v>12</v>
      </c>
      <c r="AJ20" s="443"/>
      <c r="AK20" s="444"/>
      <c r="AL20" s="283"/>
      <c r="AM20" s="248" t="s">
        <v>13</v>
      </c>
      <c r="AN20" s="248" t="s">
        <v>13</v>
      </c>
      <c r="AO20" s="248" t="s">
        <v>13</v>
      </c>
      <c r="AP20" s="248" t="s">
        <v>13</v>
      </c>
      <c r="AQ20" s="248" t="s">
        <v>13</v>
      </c>
      <c r="AR20" s="248" t="s">
        <v>13</v>
      </c>
      <c r="AS20" s="248" t="s">
        <v>13</v>
      </c>
      <c r="AT20" s="248" t="s">
        <v>13</v>
      </c>
      <c r="AU20" s="248" t="s">
        <v>13</v>
      </c>
      <c r="AV20" s="248" t="s">
        <v>13</v>
      </c>
      <c r="AW20" s="248" t="s">
        <v>13</v>
      </c>
      <c r="AX20" s="248" t="s">
        <v>13</v>
      </c>
      <c r="AY20" s="248" t="s">
        <v>13</v>
      </c>
      <c r="AZ20" s="248" t="s">
        <v>13</v>
      </c>
      <c r="BA20" s="454" t="s">
        <v>861</v>
      </c>
      <c r="BB20" s="455"/>
      <c r="BC20" s="277"/>
      <c r="BD20" s="277"/>
      <c r="BE20" s="277"/>
      <c r="BF20" s="277"/>
      <c r="BG20" s="277"/>
      <c r="BH20" s="277"/>
      <c r="BI20" s="425" t="s">
        <v>820</v>
      </c>
      <c r="BJ20" s="277"/>
      <c r="BK20" s="277"/>
      <c r="BL20" s="277"/>
      <c r="BM20" s="284"/>
      <c r="BN20" s="285"/>
    </row>
    <row r="21" spans="1:66" s="210" customFormat="1" ht="30.75" thickBot="1" x14ac:dyDescent="0.3">
      <c r="A21" s="458"/>
      <c r="B21" s="240">
        <f t="shared" si="5"/>
        <v>15</v>
      </c>
      <c r="C21" s="287" t="s">
        <v>18</v>
      </c>
      <c r="D21" s="240">
        <v>17</v>
      </c>
      <c r="E21" s="240"/>
      <c r="F21" s="240"/>
      <c r="G21" s="240"/>
      <c r="H21" s="240"/>
      <c r="I21" s="240"/>
      <c r="J21" s="288"/>
      <c r="K21" s="240"/>
      <c r="L21" s="240"/>
      <c r="M21" s="240"/>
      <c r="N21" s="289" t="s">
        <v>555</v>
      </c>
      <c r="O21" s="290" t="s">
        <v>39</v>
      </c>
      <c r="P21" s="290" t="s">
        <v>39</v>
      </c>
      <c r="Q21" s="290" t="s">
        <v>39</v>
      </c>
      <c r="R21" s="290" t="s">
        <v>39</v>
      </c>
      <c r="S21" s="290" t="s">
        <v>39</v>
      </c>
      <c r="T21" s="290" t="s">
        <v>39</v>
      </c>
      <c r="U21" s="290" t="s">
        <v>39</v>
      </c>
      <c r="V21" s="290" t="s">
        <v>39</v>
      </c>
      <c r="W21" s="290" t="s">
        <v>39</v>
      </c>
      <c r="X21" s="289" t="s">
        <v>556</v>
      </c>
      <c r="Y21" s="240"/>
      <c r="Z21" s="289" t="s">
        <v>557</v>
      </c>
      <c r="AA21" s="240"/>
      <c r="AB21" s="240"/>
      <c r="AC21" s="240"/>
      <c r="AD21" s="240"/>
      <c r="AE21" s="240"/>
      <c r="AF21" s="240"/>
      <c r="AG21" s="240"/>
      <c r="AH21" s="240"/>
      <c r="AI21" s="291" t="s">
        <v>12</v>
      </c>
      <c r="AJ21" s="443"/>
      <c r="AK21" s="444"/>
      <c r="AL21" s="244"/>
      <c r="AM21" s="254" t="s">
        <v>13</v>
      </c>
      <c r="AN21" s="254" t="s">
        <v>13</v>
      </c>
      <c r="AO21" s="254" t="s">
        <v>13</v>
      </c>
      <c r="AP21" s="254" t="s">
        <v>13</v>
      </c>
      <c r="AQ21" s="254" t="s">
        <v>13</v>
      </c>
      <c r="AR21" s="254" t="s">
        <v>13</v>
      </c>
      <c r="AS21" s="254" t="s">
        <v>13</v>
      </c>
      <c r="AT21" s="254" t="s">
        <v>13</v>
      </c>
      <c r="AU21" s="254" t="s">
        <v>13</v>
      </c>
      <c r="AV21" s="254" t="s">
        <v>13</v>
      </c>
      <c r="AW21" s="254" t="s">
        <v>13</v>
      </c>
      <c r="AX21" s="254" t="s">
        <v>13</v>
      </c>
      <c r="AY21" s="254" t="s">
        <v>13</v>
      </c>
      <c r="AZ21" s="254" t="s">
        <v>13</v>
      </c>
      <c r="BA21" s="496" t="s">
        <v>861</v>
      </c>
      <c r="BB21" s="497"/>
      <c r="BC21" s="240"/>
      <c r="BD21" s="240"/>
      <c r="BE21" s="240"/>
      <c r="BF21" s="240"/>
      <c r="BG21" s="240"/>
      <c r="BH21" s="240"/>
      <c r="BI21" s="426"/>
      <c r="BJ21" s="240"/>
      <c r="BK21" s="240"/>
      <c r="BL21" s="240"/>
      <c r="BM21" s="246"/>
      <c r="BN21" s="252"/>
    </row>
    <row r="22" spans="1:66" s="210" customFormat="1" ht="30" x14ac:dyDescent="0.25">
      <c r="A22" s="448" t="s">
        <v>19</v>
      </c>
      <c r="B22" s="227">
        <f t="shared" si="5"/>
        <v>16</v>
      </c>
      <c r="C22" s="247" t="s">
        <v>830</v>
      </c>
      <c r="D22" s="227">
        <v>554</v>
      </c>
      <c r="E22" s="227"/>
      <c r="F22" s="227"/>
      <c r="G22" s="227"/>
      <c r="H22" s="227"/>
      <c r="I22" s="227"/>
      <c r="J22" s="227"/>
      <c r="K22" s="227"/>
      <c r="L22" s="227"/>
      <c r="M22" s="227"/>
      <c r="N22" s="227" t="s">
        <v>20</v>
      </c>
      <c r="O22" s="227" t="s">
        <v>20</v>
      </c>
      <c r="P22" s="227" t="s">
        <v>20</v>
      </c>
      <c r="Q22" s="227" t="s">
        <v>20</v>
      </c>
      <c r="R22" s="227" t="s">
        <v>20</v>
      </c>
      <c r="S22" s="227" t="s">
        <v>20</v>
      </c>
      <c r="T22" s="227" t="s">
        <v>20</v>
      </c>
      <c r="U22" s="227" t="s">
        <v>20</v>
      </c>
      <c r="V22" s="227" t="s">
        <v>20</v>
      </c>
      <c r="W22" s="227" t="s">
        <v>20</v>
      </c>
      <c r="X22" s="227" t="s">
        <v>20</v>
      </c>
      <c r="Y22" s="227" t="s">
        <v>20</v>
      </c>
      <c r="Z22" s="227" t="s">
        <v>20</v>
      </c>
      <c r="AA22" s="227" t="s">
        <v>20</v>
      </c>
      <c r="AB22" s="294" t="s">
        <v>36</v>
      </c>
      <c r="AC22" s="294" t="s">
        <v>36</v>
      </c>
      <c r="AD22" s="294" t="s">
        <v>37</v>
      </c>
      <c r="AE22" s="459" t="s">
        <v>22</v>
      </c>
      <c r="AF22" s="459"/>
      <c r="AG22" s="459"/>
      <c r="AH22" s="227"/>
      <c r="AI22" s="249"/>
      <c r="AJ22" s="443"/>
      <c r="AK22" s="444"/>
      <c r="AL22" s="250"/>
      <c r="AM22" s="274" t="s">
        <v>12</v>
      </c>
      <c r="AN22" s="227"/>
      <c r="AO22" s="248" t="s">
        <v>13</v>
      </c>
      <c r="AP22" s="248" t="s">
        <v>13</v>
      </c>
      <c r="AQ22" s="248" t="s">
        <v>13</v>
      </c>
      <c r="AR22" s="248" t="s">
        <v>13</v>
      </c>
      <c r="AS22" s="248" t="s">
        <v>13</v>
      </c>
      <c r="AT22" s="248" t="s">
        <v>13</v>
      </c>
      <c r="AU22" s="248" t="s">
        <v>13</v>
      </c>
      <c r="AV22" s="248" t="s">
        <v>13</v>
      </c>
      <c r="AW22" s="248" t="s">
        <v>13</v>
      </c>
      <c r="AX22" s="248" t="s">
        <v>13</v>
      </c>
      <c r="AY22" s="248" t="s">
        <v>13</v>
      </c>
      <c r="AZ22" s="248" t="s">
        <v>13</v>
      </c>
      <c r="BA22" s="248" t="s">
        <v>13</v>
      </c>
      <c r="BB22" s="248" t="s">
        <v>13</v>
      </c>
      <c r="BC22" s="454" t="s">
        <v>861</v>
      </c>
      <c r="BD22" s="455"/>
      <c r="BE22" s="227"/>
      <c r="BF22" s="227"/>
      <c r="BG22" s="227"/>
      <c r="BH22" s="227"/>
      <c r="BI22" s="425" t="s">
        <v>820</v>
      </c>
      <c r="BJ22" s="227"/>
      <c r="BK22" s="227"/>
      <c r="BL22" s="227"/>
      <c r="BM22" s="275"/>
    </row>
    <row r="23" spans="1:66" s="210" customFormat="1" ht="30" x14ac:dyDescent="0.25">
      <c r="A23" s="449"/>
      <c r="B23" s="234">
        <f t="shared" si="5"/>
        <v>17</v>
      </c>
      <c r="C23" s="258" t="s">
        <v>831</v>
      </c>
      <c r="D23" s="234">
        <v>207</v>
      </c>
      <c r="E23" s="234"/>
      <c r="F23" s="234"/>
      <c r="G23" s="234"/>
      <c r="H23" s="234"/>
      <c r="I23" s="234"/>
      <c r="J23" s="234"/>
      <c r="K23" s="234"/>
      <c r="L23" s="234"/>
      <c r="M23" s="234"/>
      <c r="N23" s="234" t="s">
        <v>20</v>
      </c>
      <c r="O23" s="234" t="s">
        <v>20</v>
      </c>
      <c r="P23" s="234" t="s">
        <v>20</v>
      </c>
      <c r="Q23" s="234" t="s">
        <v>20</v>
      </c>
      <c r="R23" s="234" t="s">
        <v>20</v>
      </c>
      <c r="S23" s="234" t="s">
        <v>20</v>
      </c>
      <c r="T23" s="234" t="s">
        <v>20</v>
      </c>
      <c r="U23" s="234" t="s">
        <v>20</v>
      </c>
      <c r="V23" s="234" t="s">
        <v>20</v>
      </c>
      <c r="W23" s="234" t="s">
        <v>20</v>
      </c>
      <c r="X23" s="234" t="s">
        <v>20</v>
      </c>
      <c r="Y23" s="234" t="s">
        <v>20</v>
      </c>
      <c r="Z23" s="294" t="s">
        <v>36</v>
      </c>
      <c r="AA23" s="294" t="s">
        <v>36</v>
      </c>
      <c r="AB23" s="294" t="s">
        <v>37</v>
      </c>
      <c r="AC23" s="460" t="s">
        <v>22</v>
      </c>
      <c r="AD23" s="460"/>
      <c r="AE23" s="460"/>
      <c r="AF23" s="460"/>
      <c r="AG23" s="460"/>
      <c r="AH23" s="234"/>
      <c r="AI23" s="255"/>
      <c r="AJ23" s="443"/>
      <c r="AK23" s="444"/>
      <c r="AL23" s="256"/>
      <c r="AM23" s="276" t="s">
        <v>12</v>
      </c>
      <c r="AN23" s="234"/>
      <c r="AO23" s="254" t="s">
        <v>13</v>
      </c>
      <c r="AP23" s="254" t="s">
        <v>13</v>
      </c>
      <c r="AQ23" s="254" t="s">
        <v>13</v>
      </c>
      <c r="AR23" s="254" t="s">
        <v>13</v>
      </c>
      <c r="AS23" s="254" t="s">
        <v>13</v>
      </c>
      <c r="AT23" s="254" t="s">
        <v>13</v>
      </c>
      <c r="AU23" s="254" t="s">
        <v>13</v>
      </c>
      <c r="AV23" s="254" t="s">
        <v>13</v>
      </c>
      <c r="AW23" s="254" t="s">
        <v>13</v>
      </c>
      <c r="AX23" s="254" t="s">
        <v>13</v>
      </c>
      <c r="AY23" s="254" t="s">
        <v>13</v>
      </c>
      <c r="AZ23" s="254" t="s">
        <v>13</v>
      </c>
      <c r="BA23" s="254" t="s">
        <v>13</v>
      </c>
      <c r="BB23" s="254" t="s">
        <v>13</v>
      </c>
      <c r="BC23" s="437" t="s">
        <v>861</v>
      </c>
      <c r="BD23" s="437"/>
      <c r="BE23" s="234"/>
      <c r="BF23" s="234"/>
      <c r="BG23" s="234"/>
      <c r="BH23" s="234"/>
      <c r="BI23" s="499"/>
      <c r="BJ23" s="234"/>
      <c r="BK23" s="234"/>
      <c r="BL23" s="234"/>
      <c r="BM23" s="295"/>
    </row>
    <row r="24" spans="1:66" s="210" customFormat="1" ht="30" x14ac:dyDescent="0.25">
      <c r="A24" s="449"/>
      <c r="B24" s="234">
        <f t="shared" si="5"/>
        <v>18</v>
      </c>
      <c r="C24" s="264" t="s">
        <v>832</v>
      </c>
      <c r="D24" s="234">
        <f>1758-D23-D22</f>
        <v>997</v>
      </c>
      <c r="E24" s="234"/>
      <c r="F24" s="234"/>
      <c r="G24" s="234"/>
      <c r="H24" s="234"/>
      <c r="I24" s="234"/>
      <c r="J24" s="234"/>
      <c r="K24" s="234"/>
      <c r="L24" s="234"/>
      <c r="M24" s="234"/>
      <c r="N24" s="234" t="s">
        <v>24</v>
      </c>
      <c r="O24" s="234" t="s">
        <v>24</v>
      </c>
      <c r="P24" s="234" t="s">
        <v>24</v>
      </c>
      <c r="Q24" s="234" t="s">
        <v>24</v>
      </c>
      <c r="R24" s="234" t="s">
        <v>24</v>
      </c>
      <c r="S24" s="234" t="s">
        <v>24</v>
      </c>
      <c r="T24" s="234" t="s">
        <v>24</v>
      </c>
      <c r="U24" s="234" t="s">
        <v>24</v>
      </c>
      <c r="V24" s="294" t="s">
        <v>36</v>
      </c>
      <c r="W24" s="294" t="s">
        <v>37</v>
      </c>
      <c r="X24" s="234" t="s">
        <v>25</v>
      </c>
      <c r="Y24" s="234" t="s">
        <v>25</v>
      </c>
      <c r="Z24" s="234" t="s">
        <v>25</v>
      </c>
      <c r="AA24" s="234" t="s">
        <v>25</v>
      </c>
      <c r="AB24" s="234" t="s">
        <v>25</v>
      </c>
      <c r="AC24" s="234" t="s">
        <v>25</v>
      </c>
      <c r="AD24" s="234" t="s">
        <v>25</v>
      </c>
      <c r="AE24" s="234" t="s">
        <v>25</v>
      </c>
      <c r="AF24" s="294" t="s">
        <v>36</v>
      </c>
      <c r="AG24" s="294" t="s">
        <v>37</v>
      </c>
      <c r="AH24" s="234" t="s">
        <v>26</v>
      </c>
      <c r="AI24" s="255" t="s">
        <v>26</v>
      </c>
      <c r="AJ24" s="443"/>
      <c r="AK24" s="444"/>
      <c r="AL24" s="256" t="s">
        <v>26</v>
      </c>
      <c r="AM24" s="234" t="s">
        <v>26</v>
      </c>
      <c r="AN24" s="234" t="s">
        <v>26</v>
      </c>
      <c r="AO24" s="234" t="s">
        <v>26</v>
      </c>
      <c r="AP24" s="234" t="s">
        <v>26</v>
      </c>
      <c r="AQ24" s="234" t="s">
        <v>26</v>
      </c>
      <c r="AR24" s="294" t="s">
        <v>36</v>
      </c>
      <c r="AS24" s="294" t="s">
        <v>37</v>
      </c>
      <c r="AT24" s="234" t="s">
        <v>44</v>
      </c>
      <c r="AU24" s="234" t="s">
        <v>44</v>
      </c>
      <c r="AV24" s="234" t="s">
        <v>44</v>
      </c>
      <c r="AW24" s="234" t="s">
        <v>44</v>
      </c>
      <c r="AX24" s="234" t="s">
        <v>44</v>
      </c>
      <c r="AY24" s="234" t="s">
        <v>44</v>
      </c>
      <c r="AZ24" s="234" t="s">
        <v>44</v>
      </c>
      <c r="BA24" s="234" t="s">
        <v>44</v>
      </c>
      <c r="BB24" s="234" t="s">
        <v>44</v>
      </c>
      <c r="BC24" s="294" t="s">
        <v>36</v>
      </c>
      <c r="BD24" s="294" t="s">
        <v>37</v>
      </c>
      <c r="BE24" s="296" t="s">
        <v>30</v>
      </c>
      <c r="BF24" s="296" t="s">
        <v>30</v>
      </c>
      <c r="BG24" s="234" t="s">
        <v>28</v>
      </c>
      <c r="BH24" s="234" t="s">
        <v>28</v>
      </c>
      <c r="BI24" s="498" t="s">
        <v>28</v>
      </c>
      <c r="BJ24" s="234" t="s">
        <v>28</v>
      </c>
      <c r="BK24" s="234" t="s">
        <v>28</v>
      </c>
      <c r="BL24" s="294" t="s">
        <v>37</v>
      </c>
      <c r="BM24" s="297" t="s">
        <v>29</v>
      </c>
      <c r="BN24" s="252"/>
    </row>
    <row r="25" spans="1:66" s="210" customFormat="1" ht="17.100000000000001" customHeight="1" thickBot="1" x14ac:dyDescent="0.3">
      <c r="A25" s="449"/>
      <c r="B25" s="234">
        <f t="shared" si="5"/>
        <v>19</v>
      </c>
      <c r="C25" s="258" t="s">
        <v>833</v>
      </c>
      <c r="D25" s="234">
        <v>18</v>
      </c>
      <c r="E25" s="234"/>
      <c r="F25" s="234"/>
      <c r="G25" s="234"/>
      <c r="H25" s="234"/>
      <c r="I25" s="234"/>
      <c r="J25" s="234"/>
      <c r="K25" s="234"/>
      <c r="L25" s="234"/>
      <c r="M25" s="234"/>
      <c r="N25" s="234" t="s">
        <v>20</v>
      </c>
      <c r="O25" s="234" t="s">
        <v>20</v>
      </c>
      <c r="P25" s="234" t="s">
        <v>20</v>
      </c>
      <c r="Q25" s="234" t="s">
        <v>20</v>
      </c>
      <c r="R25" s="234" t="s">
        <v>20</v>
      </c>
      <c r="S25" s="234" t="s">
        <v>20</v>
      </c>
      <c r="T25" s="234" t="s">
        <v>20</v>
      </c>
      <c r="U25" s="234" t="s">
        <v>20</v>
      </c>
      <c r="V25" s="234" t="s">
        <v>20</v>
      </c>
      <c r="W25" s="234" t="s">
        <v>20</v>
      </c>
      <c r="X25" s="234" t="s">
        <v>20</v>
      </c>
      <c r="Y25" s="234" t="s">
        <v>20</v>
      </c>
      <c r="Z25" s="234" t="s">
        <v>20</v>
      </c>
      <c r="AA25" s="234" t="s">
        <v>20</v>
      </c>
      <c r="AB25" s="234" t="s">
        <v>20</v>
      </c>
      <c r="AC25" s="234" t="s">
        <v>20</v>
      </c>
      <c r="AD25" s="294" t="s">
        <v>36</v>
      </c>
      <c r="AE25" s="294" t="s">
        <v>36</v>
      </c>
      <c r="AF25" s="294" t="s">
        <v>37</v>
      </c>
      <c r="AG25" s="294" t="s">
        <v>37</v>
      </c>
      <c r="AH25" s="234" t="s">
        <v>27</v>
      </c>
      <c r="AI25" s="298" t="s">
        <v>27</v>
      </c>
      <c r="AJ25" s="443"/>
      <c r="AK25" s="444"/>
      <c r="AL25" s="256" t="s">
        <v>27</v>
      </c>
      <c r="AM25" s="234" t="s">
        <v>27</v>
      </c>
      <c r="AN25" s="234" t="s">
        <v>27</v>
      </c>
      <c r="AO25" s="234" t="s">
        <v>27</v>
      </c>
      <c r="AP25" s="234" t="s">
        <v>27</v>
      </c>
      <c r="AQ25" s="234" t="s">
        <v>27</v>
      </c>
      <c r="AR25" s="234" t="s">
        <v>27</v>
      </c>
      <c r="AS25" s="234" t="s">
        <v>27</v>
      </c>
      <c r="AT25" s="234" t="s">
        <v>27</v>
      </c>
      <c r="AU25" s="234" t="s">
        <v>27</v>
      </c>
      <c r="AV25" s="234" t="s">
        <v>27</v>
      </c>
      <c r="AW25" s="234" t="s">
        <v>27</v>
      </c>
      <c r="AX25" s="234" t="s">
        <v>27</v>
      </c>
      <c r="AY25" s="234" t="s">
        <v>27</v>
      </c>
      <c r="AZ25" s="234" t="s">
        <v>27</v>
      </c>
      <c r="BA25" s="294" t="s">
        <v>36</v>
      </c>
      <c r="BB25" s="294" t="s">
        <v>36</v>
      </c>
      <c r="BC25" s="294" t="s">
        <v>37</v>
      </c>
      <c r="BD25" s="294" t="s">
        <v>37</v>
      </c>
      <c r="BE25" s="296" t="s">
        <v>30</v>
      </c>
      <c r="BF25" s="296" t="s">
        <v>30</v>
      </c>
      <c r="BG25" s="234" t="s">
        <v>28</v>
      </c>
      <c r="BH25" s="234" t="s">
        <v>28</v>
      </c>
      <c r="BI25" s="234" t="s">
        <v>28</v>
      </c>
      <c r="BJ25" s="234" t="s">
        <v>28</v>
      </c>
      <c r="BK25" s="234" t="s">
        <v>28</v>
      </c>
      <c r="BL25" s="294" t="s">
        <v>37</v>
      </c>
      <c r="BM25" s="297" t="s">
        <v>29</v>
      </c>
      <c r="BN25" s="252"/>
    </row>
    <row r="26" spans="1:66" s="210" customFormat="1" ht="30" x14ac:dyDescent="0.25">
      <c r="A26" s="449"/>
      <c r="B26" s="234">
        <f t="shared" si="5"/>
        <v>20</v>
      </c>
      <c r="C26" s="299" t="s">
        <v>834</v>
      </c>
      <c r="D26" s="234">
        <f>261-55</f>
        <v>206</v>
      </c>
      <c r="E26" s="234"/>
      <c r="F26" s="234"/>
      <c r="G26" s="234"/>
      <c r="H26" s="234"/>
      <c r="I26" s="234"/>
      <c r="J26" s="234"/>
      <c r="K26" s="234"/>
      <c r="L26" s="234"/>
      <c r="M26" s="234"/>
      <c r="N26" s="234" t="s">
        <v>24</v>
      </c>
      <c r="O26" s="234" t="s">
        <v>24</v>
      </c>
      <c r="P26" s="234" t="s">
        <v>24</v>
      </c>
      <c r="Q26" s="234" t="s">
        <v>24</v>
      </c>
      <c r="R26" s="234" t="s">
        <v>24</v>
      </c>
      <c r="S26" s="234" t="s">
        <v>24</v>
      </c>
      <c r="T26" s="234" t="s">
        <v>24</v>
      </c>
      <c r="U26" s="234" t="s">
        <v>24</v>
      </c>
      <c r="V26" s="294" t="s">
        <v>36</v>
      </c>
      <c r="W26" s="294" t="s">
        <v>37</v>
      </c>
      <c r="X26" s="234" t="s">
        <v>25</v>
      </c>
      <c r="Y26" s="234" t="s">
        <v>25</v>
      </c>
      <c r="Z26" s="234" t="s">
        <v>25</v>
      </c>
      <c r="AA26" s="234" t="s">
        <v>25</v>
      </c>
      <c r="AB26" s="234" t="s">
        <v>25</v>
      </c>
      <c r="AC26" s="234" t="s">
        <v>25</v>
      </c>
      <c r="AD26" s="234" t="s">
        <v>25</v>
      </c>
      <c r="AE26" s="234" t="s">
        <v>25</v>
      </c>
      <c r="AF26" s="294" t="s">
        <v>36</v>
      </c>
      <c r="AG26" s="294" t="s">
        <v>37</v>
      </c>
      <c r="AH26" s="300" t="s">
        <v>26</v>
      </c>
      <c r="AI26" s="301"/>
      <c r="AJ26" s="445"/>
      <c r="AK26" s="444"/>
      <c r="AL26" s="256" t="s">
        <v>26</v>
      </c>
      <c r="AM26" s="234" t="s">
        <v>26</v>
      </c>
      <c r="AN26" s="234" t="s">
        <v>26</v>
      </c>
      <c r="AO26" s="234" t="s">
        <v>26</v>
      </c>
      <c r="AP26" s="234" t="s">
        <v>26</v>
      </c>
      <c r="AQ26" s="234" t="s">
        <v>26</v>
      </c>
      <c r="AR26" s="234" t="s">
        <v>26</v>
      </c>
      <c r="AS26" s="294" t="s">
        <v>36</v>
      </c>
      <c r="AT26" s="294" t="s">
        <v>37</v>
      </c>
      <c r="AU26" s="234" t="s">
        <v>44</v>
      </c>
      <c r="AV26" s="234" t="s">
        <v>44</v>
      </c>
      <c r="AW26" s="234" t="s">
        <v>44</v>
      </c>
      <c r="AX26" s="234" t="s">
        <v>44</v>
      </c>
      <c r="AY26" s="234" t="s">
        <v>44</v>
      </c>
      <c r="AZ26" s="234" t="s">
        <v>44</v>
      </c>
      <c r="BA26" s="234" t="s">
        <v>44</v>
      </c>
      <c r="BB26" s="234" t="s">
        <v>44</v>
      </c>
      <c r="BC26" s="294" t="s">
        <v>36</v>
      </c>
      <c r="BD26" s="294" t="s">
        <v>37</v>
      </c>
      <c r="BE26" s="296" t="s">
        <v>30</v>
      </c>
      <c r="BF26" s="296" t="s">
        <v>30</v>
      </c>
      <c r="BG26" s="234" t="s">
        <v>28</v>
      </c>
      <c r="BH26" s="234" t="s">
        <v>28</v>
      </c>
      <c r="BI26" s="234" t="s">
        <v>28</v>
      </c>
      <c r="BJ26" s="234" t="s">
        <v>28</v>
      </c>
      <c r="BK26" s="234" t="s">
        <v>28</v>
      </c>
      <c r="BL26" s="294" t="s">
        <v>37</v>
      </c>
      <c r="BM26" s="297" t="s">
        <v>29</v>
      </c>
      <c r="BN26" s="252"/>
    </row>
    <row r="27" spans="1:66" s="210" customFormat="1" ht="30.75" thickBot="1" x14ac:dyDescent="0.3">
      <c r="A27" s="458"/>
      <c r="B27" s="240">
        <f>B26+1</f>
        <v>21</v>
      </c>
      <c r="C27" s="302" t="s">
        <v>835</v>
      </c>
      <c r="D27" s="240">
        <v>55</v>
      </c>
      <c r="E27" s="240"/>
      <c r="F27" s="240"/>
      <c r="G27" s="240"/>
      <c r="H27" s="240"/>
      <c r="I27" s="240"/>
      <c r="J27" s="240"/>
      <c r="K27" s="240"/>
      <c r="L27" s="240"/>
      <c r="M27" s="240"/>
      <c r="N27" s="240" t="s">
        <v>20</v>
      </c>
      <c r="O27" s="240" t="s">
        <v>20</v>
      </c>
      <c r="P27" s="240" t="s">
        <v>20</v>
      </c>
      <c r="Q27" s="240" t="s">
        <v>20</v>
      </c>
      <c r="R27" s="240" t="s">
        <v>20</v>
      </c>
      <c r="S27" s="240" t="s">
        <v>20</v>
      </c>
      <c r="T27" s="240" t="s">
        <v>20</v>
      </c>
      <c r="U27" s="240" t="s">
        <v>20</v>
      </c>
      <c r="V27" s="240" t="s">
        <v>20</v>
      </c>
      <c r="W27" s="240" t="s">
        <v>20</v>
      </c>
      <c r="X27" s="240" t="s">
        <v>20</v>
      </c>
      <c r="Y27" s="240" t="s">
        <v>20</v>
      </c>
      <c r="Z27" s="240" t="s">
        <v>20</v>
      </c>
      <c r="AA27" s="240" t="s">
        <v>20</v>
      </c>
      <c r="AB27" s="303" t="s">
        <v>36</v>
      </c>
      <c r="AC27" s="303" t="s">
        <v>36</v>
      </c>
      <c r="AD27" s="303" t="s">
        <v>37</v>
      </c>
      <c r="AE27" s="461" t="s">
        <v>22</v>
      </c>
      <c r="AF27" s="461"/>
      <c r="AG27" s="461"/>
      <c r="AH27" s="304"/>
      <c r="AI27" s="305"/>
      <c r="AJ27" s="445"/>
      <c r="AK27" s="444"/>
      <c r="AL27" s="244"/>
      <c r="AM27" s="292" t="s">
        <v>12</v>
      </c>
      <c r="AN27" s="240"/>
      <c r="AO27" s="306" t="s">
        <v>13</v>
      </c>
      <c r="AP27" s="306" t="s">
        <v>13</v>
      </c>
      <c r="AQ27" s="306" t="s">
        <v>13</v>
      </c>
      <c r="AR27" s="306" t="s">
        <v>13</v>
      </c>
      <c r="AS27" s="306" t="s">
        <v>13</v>
      </c>
      <c r="AT27" s="306" t="s">
        <v>13</v>
      </c>
      <c r="AU27" s="306" t="s">
        <v>13</v>
      </c>
      <c r="AV27" s="306" t="s">
        <v>13</v>
      </c>
      <c r="AW27" s="306" t="s">
        <v>13</v>
      </c>
      <c r="AX27" s="306" t="s">
        <v>13</v>
      </c>
      <c r="AY27" s="306" t="s">
        <v>13</v>
      </c>
      <c r="AZ27" s="306" t="s">
        <v>13</v>
      </c>
      <c r="BA27" s="306" t="s">
        <v>13</v>
      </c>
      <c r="BB27" s="306" t="s">
        <v>13</v>
      </c>
      <c r="BC27" s="496" t="s">
        <v>861</v>
      </c>
      <c r="BD27" s="497"/>
      <c r="BE27" s="240"/>
      <c r="BF27" s="240"/>
      <c r="BG27" s="240"/>
      <c r="BH27" s="240"/>
      <c r="BI27" s="501" t="s">
        <v>820</v>
      </c>
      <c r="BJ27" s="240"/>
      <c r="BK27" s="240"/>
      <c r="BL27" s="303"/>
      <c r="BM27" s="307" t="s">
        <v>29</v>
      </c>
      <c r="BN27" s="252"/>
    </row>
    <row r="28" spans="1:66" s="285" customFormat="1" ht="30" x14ac:dyDescent="0.25">
      <c r="A28" s="448" t="s">
        <v>35</v>
      </c>
      <c r="B28" s="277">
        <f>B27+1</f>
        <v>22</v>
      </c>
      <c r="C28" s="272" t="s">
        <v>49</v>
      </c>
      <c r="D28" s="277">
        <v>39</v>
      </c>
      <c r="E28" s="277"/>
      <c r="F28" s="277"/>
      <c r="G28" s="278"/>
      <c r="H28" s="277"/>
      <c r="I28" s="280" t="s">
        <v>562</v>
      </c>
      <c r="J28" s="281" t="s">
        <v>39</v>
      </c>
      <c r="K28" s="281" t="s">
        <v>39</v>
      </c>
      <c r="L28" s="281" t="s">
        <v>39</v>
      </c>
      <c r="M28" s="277"/>
      <c r="N28" s="281" t="s">
        <v>39</v>
      </c>
      <c r="O28" s="281" t="s">
        <v>39</v>
      </c>
      <c r="P28" s="281" t="s">
        <v>39</v>
      </c>
      <c r="Q28" s="281" t="s">
        <v>39</v>
      </c>
      <c r="R28" s="281" t="s">
        <v>39</v>
      </c>
      <c r="S28" s="281" t="s">
        <v>39</v>
      </c>
      <c r="T28" s="281" t="s">
        <v>39</v>
      </c>
      <c r="U28" s="281" t="s">
        <v>39</v>
      </c>
      <c r="V28" s="281" t="s">
        <v>39</v>
      </c>
      <c r="W28" s="281" t="s">
        <v>39</v>
      </c>
      <c r="X28" s="281" t="s">
        <v>39</v>
      </c>
      <c r="Y28" s="281" t="s">
        <v>39</v>
      </c>
      <c r="Z28" s="281" t="s">
        <v>39</v>
      </c>
      <c r="AA28" s="280" t="s">
        <v>570</v>
      </c>
      <c r="AB28" s="272"/>
      <c r="AC28" s="272"/>
      <c r="AD28" s="277"/>
      <c r="AE28" s="277"/>
      <c r="AF28" s="277"/>
      <c r="AG28" s="277"/>
      <c r="AH28" s="277"/>
      <c r="AI28" s="282" t="s">
        <v>12</v>
      </c>
      <c r="AJ28" s="443"/>
      <c r="AK28" s="444"/>
      <c r="AL28" s="283"/>
      <c r="AM28" s="308" t="s">
        <v>13</v>
      </c>
      <c r="AN28" s="308" t="s">
        <v>13</v>
      </c>
      <c r="AO28" s="308" t="s">
        <v>13</v>
      </c>
      <c r="AP28" s="308" t="s">
        <v>13</v>
      </c>
      <c r="AQ28" s="308" t="s">
        <v>13</v>
      </c>
      <c r="AR28" s="308" t="s">
        <v>13</v>
      </c>
      <c r="AS28" s="308" t="s">
        <v>13</v>
      </c>
      <c r="AT28" s="308" t="s">
        <v>13</v>
      </c>
      <c r="AU28" s="308" t="s">
        <v>13</v>
      </c>
      <c r="AV28" s="308" t="s">
        <v>13</v>
      </c>
      <c r="AW28" s="308" t="s">
        <v>13</v>
      </c>
      <c r="AX28" s="308" t="s">
        <v>13</v>
      </c>
      <c r="AY28" s="308" t="s">
        <v>13</v>
      </c>
      <c r="AZ28" s="308" t="s">
        <v>13</v>
      </c>
      <c r="BA28" s="454" t="s">
        <v>861</v>
      </c>
      <c r="BB28" s="455"/>
      <c r="BC28" s="277"/>
      <c r="BD28" s="277"/>
      <c r="BE28" s="277"/>
      <c r="BF28" s="277"/>
      <c r="BG28" s="277"/>
      <c r="BH28" s="277"/>
      <c r="BI28" s="425" t="s">
        <v>820</v>
      </c>
      <c r="BJ28" s="277"/>
      <c r="BK28" s="277"/>
      <c r="BL28" s="277"/>
      <c r="BM28" s="284"/>
    </row>
    <row r="29" spans="1:66" s="285" customFormat="1" ht="30" x14ac:dyDescent="0.25">
      <c r="A29" s="449"/>
      <c r="B29" s="260">
        <f>B28+1</f>
        <v>23</v>
      </c>
      <c r="C29" s="264" t="s">
        <v>50</v>
      </c>
      <c r="D29" s="260">
        <v>37</v>
      </c>
      <c r="E29" s="260"/>
      <c r="F29" s="309"/>
      <c r="G29" s="260"/>
      <c r="H29" s="310" t="s">
        <v>562</v>
      </c>
      <c r="I29" s="236" t="s">
        <v>39</v>
      </c>
      <c r="J29" s="236" t="s">
        <v>39</v>
      </c>
      <c r="K29" s="236" t="s">
        <v>39</v>
      </c>
      <c r="L29" s="236" t="s">
        <v>39</v>
      </c>
      <c r="M29" s="260"/>
      <c r="N29" s="236" t="s">
        <v>39</v>
      </c>
      <c r="O29" s="236" t="s">
        <v>39</v>
      </c>
      <c r="P29" s="236" t="s">
        <v>39</v>
      </c>
      <c r="Q29" s="236" t="s">
        <v>39</v>
      </c>
      <c r="R29" s="236" t="s">
        <v>39</v>
      </c>
      <c r="S29" s="236" t="s">
        <v>39</v>
      </c>
      <c r="T29" s="236" t="s">
        <v>39</v>
      </c>
      <c r="U29" s="236" t="s">
        <v>39</v>
      </c>
      <c r="V29" s="236" t="s">
        <v>39</v>
      </c>
      <c r="W29" s="236" t="s">
        <v>39</v>
      </c>
      <c r="X29" s="236" t="s">
        <v>39</v>
      </c>
      <c r="Y29" s="310" t="s">
        <v>570</v>
      </c>
      <c r="Z29" s="264"/>
      <c r="AA29" s="264"/>
      <c r="AB29" s="260"/>
      <c r="AC29" s="260"/>
      <c r="AD29" s="260"/>
      <c r="AE29" s="260"/>
      <c r="AF29" s="264"/>
      <c r="AG29" s="264"/>
      <c r="AH29" s="260"/>
      <c r="AI29" s="311" t="s">
        <v>12</v>
      </c>
      <c r="AJ29" s="443"/>
      <c r="AK29" s="444"/>
      <c r="AL29" s="312"/>
      <c r="AM29" s="313" t="s">
        <v>13</v>
      </c>
      <c r="AN29" s="313" t="s">
        <v>13</v>
      </c>
      <c r="AO29" s="313" t="s">
        <v>13</v>
      </c>
      <c r="AP29" s="313" t="s">
        <v>13</v>
      </c>
      <c r="AQ29" s="313" t="s">
        <v>13</v>
      </c>
      <c r="AR29" s="313" t="s">
        <v>13</v>
      </c>
      <c r="AS29" s="313" t="s">
        <v>13</v>
      </c>
      <c r="AT29" s="313" t="s">
        <v>13</v>
      </c>
      <c r="AU29" s="313" t="s">
        <v>13</v>
      </c>
      <c r="AV29" s="313" t="s">
        <v>13</v>
      </c>
      <c r="AW29" s="313" t="s">
        <v>13</v>
      </c>
      <c r="AX29" s="313" t="s">
        <v>13</v>
      </c>
      <c r="AY29" s="313" t="s">
        <v>13</v>
      </c>
      <c r="AZ29" s="313" t="s">
        <v>13</v>
      </c>
      <c r="BA29" s="437" t="s">
        <v>861</v>
      </c>
      <c r="BB29" s="437"/>
      <c r="BC29" s="260"/>
      <c r="BD29" s="260"/>
      <c r="BE29" s="260"/>
      <c r="BF29" s="260"/>
      <c r="BG29" s="260"/>
      <c r="BH29" s="260"/>
      <c r="BI29" s="500"/>
      <c r="BJ29" s="260"/>
      <c r="BK29" s="260"/>
      <c r="BL29" s="260"/>
      <c r="BM29" s="314"/>
    </row>
    <row r="30" spans="1:66" s="285" customFormat="1" ht="30" x14ac:dyDescent="0.25">
      <c r="A30" s="449"/>
      <c r="B30" s="260">
        <f t="shared" ref="B30:B44" si="6">B29+1</f>
        <v>24</v>
      </c>
      <c r="C30" s="264" t="s">
        <v>713</v>
      </c>
      <c r="D30" s="260">
        <v>45</v>
      </c>
      <c r="E30" s="260"/>
      <c r="F30" s="260"/>
      <c r="G30" s="260"/>
      <c r="H30" s="260"/>
      <c r="I30" s="260"/>
      <c r="J30" s="260"/>
      <c r="K30" s="260"/>
      <c r="L30" s="315"/>
      <c r="M30" s="260"/>
      <c r="N30" s="310" t="s">
        <v>562</v>
      </c>
      <c r="O30" s="236" t="s">
        <v>39</v>
      </c>
      <c r="P30" s="236" t="s">
        <v>39</v>
      </c>
      <c r="Q30" s="236" t="s">
        <v>39</v>
      </c>
      <c r="R30" s="236" t="s">
        <v>39</v>
      </c>
      <c r="S30" s="236" t="s">
        <v>39</v>
      </c>
      <c r="T30" s="236" t="s">
        <v>39</v>
      </c>
      <c r="U30" s="236" t="s">
        <v>39</v>
      </c>
      <c r="V30" s="236" t="s">
        <v>39</v>
      </c>
      <c r="W30" s="236" t="s">
        <v>39</v>
      </c>
      <c r="X30" s="236" t="s">
        <v>39</v>
      </c>
      <c r="Y30" s="236" t="s">
        <v>39</v>
      </c>
      <c r="Z30" s="236" t="s">
        <v>39</v>
      </c>
      <c r="AA30" s="236" t="s">
        <v>39</v>
      </c>
      <c r="AB30" s="236" t="s">
        <v>39</v>
      </c>
      <c r="AC30" s="236" t="s">
        <v>39</v>
      </c>
      <c r="AD30" s="264"/>
      <c r="AE30" s="310" t="s">
        <v>570</v>
      </c>
      <c r="AF30" s="264"/>
      <c r="AG30" s="264"/>
      <c r="AH30" s="260"/>
      <c r="AI30" s="311" t="s">
        <v>12</v>
      </c>
      <c r="AJ30" s="443"/>
      <c r="AK30" s="444"/>
      <c r="AL30" s="312"/>
      <c r="AM30" s="313" t="s">
        <v>13</v>
      </c>
      <c r="AN30" s="313" t="s">
        <v>13</v>
      </c>
      <c r="AO30" s="313" t="s">
        <v>13</v>
      </c>
      <c r="AP30" s="313" t="s">
        <v>13</v>
      </c>
      <c r="AQ30" s="313" t="s">
        <v>13</v>
      </c>
      <c r="AR30" s="313" t="s">
        <v>13</v>
      </c>
      <c r="AS30" s="313" t="s">
        <v>13</v>
      </c>
      <c r="AT30" s="313" t="s">
        <v>13</v>
      </c>
      <c r="AU30" s="313" t="s">
        <v>13</v>
      </c>
      <c r="AV30" s="313" t="s">
        <v>13</v>
      </c>
      <c r="AW30" s="313" t="s">
        <v>13</v>
      </c>
      <c r="AX30" s="313" t="s">
        <v>13</v>
      </c>
      <c r="AY30" s="313" t="s">
        <v>13</v>
      </c>
      <c r="AZ30" s="313" t="s">
        <v>13</v>
      </c>
      <c r="BA30" s="437" t="s">
        <v>861</v>
      </c>
      <c r="BB30" s="437"/>
      <c r="BC30" s="260"/>
      <c r="BD30" s="260"/>
      <c r="BE30" s="260"/>
      <c r="BF30" s="260"/>
      <c r="BG30" s="260"/>
      <c r="BH30" s="260"/>
      <c r="BI30" s="499"/>
      <c r="BJ30" s="260"/>
      <c r="BK30" s="260"/>
      <c r="BL30" s="260"/>
      <c r="BM30" s="314"/>
    </row>
    <row r="31" spans="1:66" s="285" customFormat="1" ht="30" x14ac:dyDescent="0.25">
      <c r="A31" s="449"/>
      <c r="B31" s="260">
        <f t="shared" si="6"/>
        <v>25</v>
      </c>
      <c r="C31" s="264" t="s">
        <v>32</v>
      </c>
      <c r="D31" s="260">
        <v>38</v>
      </c>
      <c r="E31" s="260"/>
      <c r="F31" s="260"/>
      <c r="G31" s="260"/>
      <c r="H31" s="260"/>
      <c r="I31" s="264"/>
      <c r="J31" s="264"/>
      <c r="K31" s="260"/>
      <c r="L31" s="260"/>
      <c r="M31" s="260"/>
      <c r="N31" s="260"/>
      <c r="O31" s="310" t="s">
        <v>571</v>
      </c>
      <c r="P31" s="236" t="s">
        <v>39</v>
      </c>
      <c r="Q31" s="236" t="s">
        <v>39</v>
      </c>
      <c r="R31" s="236" t="s">
        <v>39</v>
      </c>
      <c r="S31" s="236" t="s">
        <v>39</v>
      </c>
      <c r="T31" s="236" t="s">
        <v>39</v>
      </c>
      <c r="U31" s="236" t="s">
        <v>39</v>
      </c>
      <c r="V31" s="236" t="s">
        <v>39</v>
      </c>
      <c r="W31" s="236" t="s">
        <v>39</v>
      </c>
      <c r="X31" s="236" t="s">
        <v>39</v>
      </c>
      <c r="Y31" s="236" t="s">
        <v>39</v>
      </c>
      <c r="Z31" s="236" t="s">
        <v>39</v>
      </c>
      <c r="AA31" s="236" t="s">
        <v>39</v>
      </c>
      <c r="AB31" s="236" t="s">
        <v>39</v>
      </c>
      <c r="AC31" s="236" t="s">
        <v>39</v>
      </c>
      <c r="AD31" s="264"/>
      <c r="AE31" s="236" t="s">
        <v>39</v>
      </c>
      <c r="AF31" s="236" t="s">
        <v>39</v>
      </c>
      <c r="AG31" s="236" t="s">
        <v>39</v>
      </c>
      <c r="AH31" s="236" t="s">
        <v>39</v>
      </c>
      <c r="AI31" s="263"/>
      <c r="AJ31" s="443"/>
      <c r="AK31" s="444"/>
      <c r="AL31" s="312"/>
      <c r="AM31" s="310" t="s">
        <v>562</v>
      </c>
      <c r="AN31" s="236" t="s">
        <v>39</v>
      </c>
      <c r="AO31" s="236" t="s">
        <v>39</v>
      </c>
      <c r="AP31" s="236" t="s">
        <v>39</v>
      </c>
      <c r="AQ31" s="236" t="s">
        <v>39</v>
      </c>
      <c r="AR31" s="236" t="s">
        <v>39</v>
      </c>
      <c r="AS31" s="236" t="s">
        <v>39</v>
      </c>
      <c r="AT31" s="236" t="s">
        <v>39</v>
      </c>
      <c r="AU31" s="260"/>
      <c r="AV31" s="236" t="s">
        <v>39</v>
      </c>
      <c r="AW31" s="236" t="s">
        <v>39</v>
      </c>
      <c r="AX31" s="236" t="s">
        <v>39</v>
      </c>
      <c r="AY31" s="236" t="s">
        <v>39</v>
      </c>
      <c r="AZ31" s="236" t="s">
        <v>39</v>
      </c>
      <c r="BA31" s="236" t="s">
        <v>39</v>
      </c>
      <c r="BB31" s="236" t="s">
        <v>39</v>
      </c>
      <c r="BC31" s="236" t="s">
        <v>39</v>
      </c>
      <c r="BD31" s="236" t="s">
        <v>39</v>
      </c>
      <c r="BE31" s="236" t="s">
        <v>39</v>
      </c>
      <c r="BF31" s="260"/>
      <c r="BG31" s="310" t="s">
        <v>570</v>
      </c>
      <c r="BH31" s="260"/>
      <c r="BI31" s="260"/>
      <c r="BJ31" s="260"/>
      <c r="BK31" s="260"/>
      <c r="BL31" s="260"/>
      <c r="BM31" s="314"/>
    </row>
    <row r="32" spans="1:66" s="285" customFormat="1" ht="30" x14ac:dyDescent="0.25">
      <c r="A32" s="449"/>
      <c r="B32" s="260">
        <f t="shared" si="6"/>
        <v>26</v>
      </c>
      <c r="C32" s="299" t="s">
        <v>733</v>
      </c>
      <c r="D32" s="260">
        <v>22</v>
      </c>
      <c r="E32" s="260"/>
      <c r="F32" s="260"/>
      <c r="G32" s="260"/>
      <c r="H32" s="260"/>
      <c r="I32" s="264"/>
      <c r="J32" s="264"/>
      <c r="K32" s="260"/>
      <c r="L32" s="260"/>
      <c r="M32" s="260"/>
      <c r="N32" s="260"/>
      <c r="O32" s="236" t="s">
        <v>39</v>
      </c>
      <c r="P32" s="236" t="s">
        <v>39</v>
      </c>
      <c r="Q32" s="236" t="s">
        <v>39</v>
      </c>
      <c r="R32" s="236" t="s">
        <v>39</v>
      </c>
      <c r="S32" s="236" t="s">
        <v>39</v>
      </c>
      <c r="T32" s="236" t="s">
        <v>39</v>
      </c>
      <c r="U32" s="236" t="s">
        <v>39</v>
      </c>
      <c r="V32" s="236" t="s">
        <v>39</v>
      </c>
      <c r="W32" s="236" t="s">
        <v>39</v>
      </c>
      <c r="X32" s="236" t="s">
        <v>39</v>
      </c>
      <c r="Y32" s="236" t="s">
        <v>39</v>
      </c>
      <c r="Z32" s="236" t="s">
        <v>39</v>
      </c>
      <c r="AA32" s="236" t="s">
        <v>39</v>
      </c>
      <c r="AB32" s="236" t="s">
        <v>39</v>
      </c>
      <c r="AC32" s="236" t="s">
        <v>39</v>
      </c>
      <c r="AD32" s="264"/>
      <c r="AE32" s="310" t="s">
        <v>562</v>
      </c>
      <c r="AF32" s="236"/>
      <c r="AG32" s="236"/>
      <c r="AH32" s="236"/>
      <c r="AI32" s="263"/>
      <c r="AJ32" s="443"/>
      <c r="AK32" s="444"/>
      <c r="AL32" s="312"/>
      <c r="AM32" s="236" t="s">
        <v>39</v>
      </c>
      <c r="AN32" s="236" t="s">
        <v>39</v>
      </c>
      <c r="AO32" s="236" t="s">
        <v>39</v>
      </c>
      <c r="AP32" s="236" t="s">
        <v>39</v>
      </c>
      <c r="AQ32" s="236" t="s">
        <v>39</v>
      </c>
      <c r="AR32" s="236" t="s">
        <v>39</v>
      </c>
      <c r="AS32" s="236" t="s">
        <v>39</v>
      </c>
      <c r="AT32" s="236" t="s">
        <v>39</v>
      </c>
      <c r="AU32" s="260"/>
      <c r="AV32" s="236" t="s">
        <v>39</v>
      </c>
      <c r="AW32" s="236" t="s">
        <v>39</v>
      </c>
      <c r="AX32" s="236" t="s">
        <v>39</v>
      </c>
      <c r="AY32" s="236" t="s">
        <v>39</v>
      </c>
      <c r="AZ32" s="236"/>
      <c r="BA32" s="310" t="s">
        <v>570</v>
      </c>
      <c r="BB32" s="236"/>
      <c r="BC32" s="236"/>
      <c r="BD32" s="236"/>
      <c r="BE32" s="236"/>
      <c r="BF32" s="260"/>
      <c r="BG32" s="260"/>
      <c r="BH32" s="260"/>
      <c r="BI32" s="260"/>
      <c r="BJ32" s="260"/>
      <c r="BK32" s="260"/>
      <c r="BL32" s="260"/>
      <c r="BM32" s="314"/>
    </row>
    <row r="33" spans="1:65" s="252" customFormat="1" ht="30" x14ac:dyDescent="0.25">
      <c r="A33" s="449"/>
      <c r="B33" s="260">
        <f t="shared" si="6"/>
        <v>27</v>
      </c>
      <c r="C33" s="299" t="s">
        <v>33</v>
      </c>
      <c r="D33" s="234">
        <v>37</v>
      </c>
      <c r="E33" s="234"/>
      <c r="F33" s="234"/>
      <c r="G33" s="234"/>
      <c r="H33" s="258"/>
      <c r="I33" s="258"/>
      <c r="J33" s="258"/>
      <c r="K33" s="316"/>
      <c r="L33" s="258"/>
      <c r="M33" s="234"/>
      <c r="N33" s="258"/>
      <c r="O33" s="258"/>
      <c r="P33" s="258"/>
      <c r="Q33" s="258"/>
      <c r="R33" s="258"/>
      <c r="S33" s="310" t="s">
        <v>562</v>
      </c>
      <c r="T33" s="236" t="s">
        <v>39</v>
      </c>
      <c r="U33" s="236" t="s">
        <v>39</v>
      </c>
      <c r="V33" s="236" t="s">
        <v>39</v>
      </c>
      <c r="W33" s="236" t="s">
        <v>39</v>
      </c>
      <c r="X33" s="236" t="s">
        <v>39</v>
      </c>
      <c r="Y33" s="236" t="s">
        <v>39</v>
      </c>
      <c r="Z33" s="236" t="s">
        <v>39</v>
      </c>
      <c r="AA33" s="236" t="s">
        <v>39</v>
      </c>
      <c r="AB33" s="236" t="s">
        <v>39</v>
      </c>
      <c r="AC33" s="236" t="s">
        <v>39</v>
      </c>
      <c r="AD33" s="236" t="s">
        <v>39</v>
      </c>
      <c r="AE33" s="236" t="s">
        <v>39</v>
      </c>
      <c r="AF33" s="310" t="s">
        <v>570</v>
      </c>
      <c r="AG33" s="234"/>
      <c r="AH33" s="234"/>
      <c r="AI33" s="311" t="s">
        <v>12</v>
      </c>
      <c r="AJ33" s="443"/>
      <c r="AK33" s="444"/>
      <c r="AL33" s="256"/>
      <c r="AM33" s="313" t="s">
        <v>13</v>
      </c>
      <c r="AN33" s="313" t="s">
        <v>13</v>
      </c>
      <c r="AO33" s="313" t="s">
        <v>13</v>
      </c>
      <c r="AP33" s="313" t="s">
        <v>13</v>
      </c>
      <c r="AQ33" s="313" t="s">
        <v>13</v>
      </c>
      <c r="AR33" s="313" t="s">
        <v>13</v>
      </c>
      <c r="AS33" s="313" t="s">
        <v>13</v>
      </c>
      <c r="AT33" s="313" t="s">
        <v>13</v>
      </c>
      <c r="AU33" s="313" t="s">
        <v>13</v>
      </c>
      <c r="AV33" s="313" t="s">
        <v>13</v>
      </c>
      <c r="AW33" s="313" t="s">
        <v>13</v>
      </c>
      <c r="AX33" s="313" t="s">
        <v>13</v>
      </c>
      <c r="AY33" s="313" t="s">
        <v>13</v>
      </c>
      <c r="AZ33" s="313" t="s">
        <v>13</v>
      </c>
      <c r="BA33" s="437" t="s">
        <v>861</v>
      </c>
      <c r="BB33" s="437"/>
      <c r="BC33" s="234"/>
      <c r="BD33" s="234"/>
      <c r="BE33" s="234"/>
      <c r="BF33" s="234"/>
      <c r="BG33" s="234"/>
      <c r="BH33" s="234"/>
      <c r="BI33" s="502" t="s">
        <v>820</v>
      </c>
      <c r="BJ33" s="234"/>
      <c r="BK33" s="234"/>
      <c r="BL33" s="234"/>
      <c r="BM33" s="257"/>
    </row>
    <row r="34" spans="1:65" s="252" customFormat="1" ht="30.75" thickBot="1" x14ac:dyDescent="0.3">
      <c r="A34" s="449"/>
      <c r="B34" s="234">
        <f t="shared" si="6"/>
        <v>28</v>
      </c>
      <c r="C34" s="299" t="s">
        <v>34</v>
      </c>
      <c r="D34" s="234">
        <v>26</v>
      </c>
      <c r="E34" s="234"/>
      <c r="F34" s="316"/>
      <c r="G34" s="310" t="s">
        <v>571</v>
      </c>
      <c r="H34" s="290" t="s">
        <v>39</v>
      </c>
      <c r="I34" s="290" t="s">
        <v>39</v>
      </c>
      <c r="J34" s="290" t="s">
        <v>39</v>
      </c>
      <c r="K34" s="290" t="s">
        <v>39</v>
      </c>
      <c r="L34" s="290" t="s">
        <v>39</v>
      </c>
      <c r="M34" s="290" t="s">
        <v>39</v>
      </c>
      <c r="N34" s="290" t="s">
        <v>39</v>
      </c>
      <c r="O34" s="290" t="s">
        <v>39</v>
      </c>
      <c r="P34" s="290" t="s">
        <v>39</v>
      </c>
      <c r="Q34" s="290" t="s">
        <v>39</v>
      </c>
      <c r="R34" s="290" t="s">
        <v>39</v>
      </c>
      <c r="S34" s="310" t="s">
        <v>562</v>
      </c>
      <c r="T34" s="290" t="s">
        <v>39</v>
      </c>
      <c r="U34" s="290" t="s">
        <v>39</v>
      </c>
      <c r="V34" s="290" t="s">
        <v>39</v>
      </c>
      <c r="W34" s="290" t="s">
        <v>39</v>
      </c>
      <c r="X34" s="290" t="s">
        <v>39</v>
      </c>
      <c r="Y34" s="290" t="s">
        <v>39</v>
      </c>
      <c r="Z34" s="290" t="s">
        <v>39</v>
      </c>
      <c r="AA34" s="290" t="s">
        <v>39</v>
      </c>
      <c r="AB34" s="290" t="s">
        <v>39</v>
      </c>
      <c r="AC34" s="290" t="s">
        <v>39</v>
      </c>
      <c r="AD34" s="290" t="s">
        <v>39</v>
      </c>
      <c r="AE34" s="290" t="s">
        <v>39</v>
      </c>
      <c r="AF34" s="310" t="s">
        <v>570</v>
      </c>
      <c r="AG34" s="260"/>
      <c r="AH34" s="260"/>
      <c r="AI34" s="311" t="s">
        <v>12</v>
      </c>
      <c r="AJ34" s="443"/>
      <c r="AK34" s="444"/>
      <c r="AL34" s="256"/>
      <c r="AM34" s="313" t="s">
        <v>13</v>
      </c>
      <c r="AN34" s="313" t="s">
        <v>13</v>
      </c>
      <c r="AO34" s="313" t="s">
        <v>13</v>
      </c>
      <c r="AP34" s="313" t="s">
        <v>13</v>
      </c>
      <c r="AQ34" s="313" t="s">
        <v>13</v>
      </c>
      <c r="AR34" s="313" t="s">
        <v>13</v>
      </c>
      <c r="AS34" s="313" t="s">
        <v>13</v>
      </c>
      <c r="AT34" s="313" t="s">
        <v>13</v>
      </c>
      <c r="AU34" s="313" t="s">
        <v>13</v>
      </c>
      <c r="AV34" s="313" t="s">
        <v>13</v>
      </c>
      <c r="AW34" s="313" t="s">
        <v>13</v>
      </c>
      <c r="AX34" s="313" t="s">
        <v>13</v>
      </c>
      <c r="AY34" s="313" t="s">
        <v>13</v>
      </c>
      <c r="AZ34" s="313" t="s">
        <v>13</v>
      </c>
      <c r="BA34" s="496" t="s">
        <v>861</v>
      </c>
      <c r="BB34" s="497"/>
      <c r="BC34" s="234"/>
      <c r="BD34" s="234"/>
      <c r="BE34" s="234"/>
      <c r="BF34" s="234"/>
      <c r="BG34" s="234"/>
      <c r="BH34" s="234"/>
      <c r="BI34" s="503"/>
      <c r="BJ34" s="234"/>
      <c r="BK34" s="234"/>
      <c r="BL34" s="234"/>
      <c r="BM34" s="257"/>
    </row>
    <row r="35" spans="1:65" s="252" customFormat="1" ht="45" x14ac:dyDescent="0.25">
      <c r="A35" s="448" t="s">
        <v>728</v>
      </c>
      <c r="B35" s="227">
        <f>B34+1</f>
        <v>29</v>
      </c>
      <c r="C35" s="272" t="s">
        <v>836</v>
      </c>
      <c r="D35" s="227">
        <v>2691</v>
      </c>
      <c r="E35" s="227"/>
      <c r="F35" s="227"/>
      <c r="G35" s="227"/>
      <c r="H35" s="227"/>
      <c r="I35" s="227"/>
      <c r="J35" s="227"/>
      <c r="K35" s="227"/>
      <c r="L35" s="227"/>
      <c r="M35" s="227"/>
      <c r="N35" s="227" t="s">
        <v>24</v>
      </c>
      <c r="O35" s="227" t="s">
        <v>24</v>
      </c>
      <c r="P35" s="227" t="s">
        <v>24</v>
      </c>
      <c r="Q35" s="227" t="s">
        <v>24</v>
      </c>
      <c r="R35" s="227" t="s">
        <v>24</v>
      </c>
      <c r="S35" s="227" t="s">
        <v>24</v>
      </c>
      <c r="T35" s="227" t="s">
        <v>24</v>
      </c>
      <c r="U35" s="227" t="s">
        <v>24</v>
      </c>
      <c r="V35" s="293" t="s">
        <v>36</v>
      </c>
      <c r="W35" s="293" t="s">
        <v>37</v>
      </c>
      <c r="X35" s="227" t="s">
        <v>25</v>
      </c>
      <c r="Y35" s="227" t="s">
        <v>25</v>
      </c>
      <c r="Z35" s="227" t="s">
        <v>25</v>
      </c>
      <c r="AA35" s="227" t="s">
        <v>25</v>
      </c>
      <c r="AB35" s="227" t="s">
        <v>25</v>
      </c>
      <c r="AC35" s="227" t="s">
        <v>25</v>
      </c>
      <c r="AD35" s="227" t="s">
        <v>25</v>
      </c>
      <c r="AE35" s="227" t="s">
        <v>25</v>
      </c>
      <c r="AF35" s="293" t="s">
        <v>36</v>
      </c>
      <c r="AG35" s="293" t="s">
        <v>37</v>
      </c>
      <c r="AH35" s="227" t="s">
        <v>26</v>
      </c>
      <c r="AI35" s="249" t="s">
        <v>26</v>
      </c>
      <c r="AJ35" s="443"/>
      <c r="AK35" s="444"/>
      <c r="AL35" s="250" t="s">
        <v>26</v>
      </c>
      <c r="AM35" s="227" t="s">
        <v>26</v>
      </c>
      <c r="AN35" s="227" t="s">
        <v>26</v>
      </c>
      <c r="AO35" s="227" t="s">
        <v>26</v>
      </c>
      <c r="AP35" s="227" t="s">
        <v>26</v>
      </c>
      <c r="AQ35" s="227" t="s">
        <v>26</v>
      </c>
      <c r="AR35" s="293" t="s">
        <v>36</v>
      </c>
      <c r="AS35" s="293" t="s">
        <v>37</v>
      </c>
      <c r="AT35" s="227" t="s">
        <v>44</v>
      </c>
      <c r="AU35" s="227" t="s">
        <v>44</v>
      </c>
      <c r="AV35" s="227" t="s">
        <v>44</v>
      </c>
      <c r="AW35" s="227" t="s">
        <v>44</v>
      </c>
      <c r="AX35" s="227" t="s">
        <v>44</v>
      </c>
      <c r="AY35" s="227" t="s">
        <v>44</v>
      </c>
      <c r="AZ35" s="227" t="s">
        <v>44</v>
      </c>
      <c r="BA35" s="227" t="s">
        <v>44</v>
      </c>
      <c r="BB35" s="227" t="s">
        <v>44</v>
      </c>
      <c r="BC35" s="293" t="s">
        <v>36</v>
      </c>
      <c r="BD35" s="293" t="s">
        <v>37</v>
      </c>
      <c r="BE35" s="317" t="s">
        <v>30</v>
      </c>
      <c r="BF35" s="317" t="s">
        <v>30</v>
      </c>
      <c r="BG35" s="227" t="s">
        <v>28</v>
      </c>
      <c r="BH35" s="227" t="s">
        <v>28</v>
      </c>
      <c r="BI35" s="227" t="s">
        <v>28</v>
      </c>
      <c r="BJ35" s="227" t="s">
        <v>28</v>
      </c>
      <c r="BK35" s="227" t="s">
        <v>28</v>
      </c>
      <c r="BL35" s="293" t="s">
        <v>37</v>
      </c>
      <c r="BM35" s="318" t="s">
        <v>29</v>
      </c>
    </row>
    <row r="36" spans="1:65" s="252" customFormat="1" ht="17.100000000000001" customHeight="1" x14ac:dyDescent="0.25">
      <c r="A36" s="449"/>
      <c r="B36" s="234">
        <f t="shared" si="6"/>
        <v>30</v>
      </c>
      <c r="C36" s="258" t="s">
        <v>833</v>
      </c>
      <c r="D36" s="234">
        <v>31</v>
      </c>
      <c r="E36" s="234"/>
      <c r="F36" s="234"/>
      <c r="G36" s="234"/>
      <c r="H36" s="234"/>
      <c r="I36" s="234"/>
      <c r="J36" s="234"/>
      <c r="K36" s="234"/>
      <c r="L36" s="234"/>
      <c r="M36" s="234"/>
      <c r="N36" s="234" t="s">
        <v>20</v>
      </c>
      <c r="O36" s="234" t="s">
        <v>20</v>
      </c>
      <c r="P36" s="234" t="s">
        <v>20</v>
      </c>
      <c r="Q36" s="234" t="s">
        <v>20</v>
      </c>
      <c r="R36" s="234" t="s">
        <v>20</v>
      </c>
      <c r="S36" s="234" t="s">
        <v>20</v>
      </c>
      <c r="T36" s="234" t="s">
        <v>20</v>
      </c>
      <c r="U36" s="234" t="s">
        <v>20</v>
      </c>
      <c r="V36" s="234" t="s">
        <v>20</v>
      </c>
      <c r="W36" s="234" t="s">
        <v>20</v>
      </c>
      <c r="X36" s="234" t="s">
        <v>20</v>
      </c>
      <c r="Y36" s="234" t="s">
        <v>20</v>
      </c>
      <c r="Z36" s="234" t="s">
        <v>20</v>
      </c>
      <c r="AA36" s="234" t="s">
        <v>20</v>
      </c>
      <c r="AB36" s="234" t="s">
        <v>20</v>
      </c>
      <c r="AC36" s="234" t="s">
        <v>20</v>
      </c>
      <c r="AD36" s="294" t="s">
        <v>36</v>
      </c>
      <c r="AE36" s="294" t="s">
        <v>36</v>
      </c>
      <c r="AF36" s="294" t="s">
        <v>37</v>
      </c>
      <c r="AG36" s="294" t="s">
        <v>37</v>
      </c>
      <c r="AH36" s="234" t="s">
        <v>27</v>
      </c>
      <c r="AI36" s="255" t="s">
        <v>27</v>
      </c>
      <c r="AJ36" s="443"/>
      <c r="AK36" s="444"/>
      <c r="AL36" s="256" t="s">
        <v>27</v>
      </c>
      <c r="AM36" s="234" t="s">
        <v>27</v>
      </c>
      <c r="AN36" s="234" t="s">
        <v>27</v>
      </c>
      <c r="AO36" s="234" t="s">
        <v>27</v>
      </c>
      <c r="AP36" s="234" t="s">
        <v>27</v>
      </c>
      <c r="AQ36" s="234" t="s">
        <v>27</v>
      </c>
      <c r="AR36" s="234" t="s">
        <v>27</v>
      </c>
      <c r="AS36" s="234" t="s">
        <v>27</v>
      </c>
      <c r="AT36" s="234" t="s">
        <v>27</v>
      </c>
      <c r="AU36" s="234" t="s">
        <v>27</v>
      </c>
      <c r="AV36" s="234" t="s">
        <v>27</v>
      </c>
      <c r="AW36" s="234" t="s">
        <v>27</v>
      </c>
      <c r="AX36" s="234" t="s">
        <v>27</v>
      </c>
      <c r="AY36" s="234" t="s">
        <v>27</v>
      </c>
      <c r="AZ36" s="234" t="s">
        <v>27</v>
      </c>
      <c r="BA36" s="294" t="s">
        <v>36</v>
      </c>
      <c r="BB36" s="294" t="s">
        <v>36</v>
      </c>
      <c r="BC36" s="294" t="s">
        <v>37</v>
      </c>
      <c r="BD36" s="294" t="s">
        <v>37</v>
      </c>
      <c r="BE36" s="296" t="s">
        <v>30</v>
      </c>
      <c r="BF36" s="296" t="s">
        <v>30</v>
      </c>
      <c r="BG36" s="234" t="s">
        <v>28</v>
      </c>
      <c r="BH36" s="234" t="s">
        <v>28</v>
      </c>
      <c r="BI36" s="234" t="s">
        <v>28</v>
      </c>
      <c r="BJ36" s="234" t="s">
        <v>28</v>
      </c>
      <c r="BK36" s="234" t="s">
        <v>28</v>
      </c>
      <c r="BL36" s="294" t="s">
        <v>37</v>
      </c>
      <c r="BM36" s="297" t="s">
        <v>29</v>
      </c>
    </row>
    <row r="37" spans="1:65" s="252" customFormat="1" ht="30.75" thickBot="1" x14ac:dyDescent="0.3">
      <c r="A37" s="449"/>
      <c r="B37" s="234">
        <f t="shared" si="6"/>
        <v>31</v>
      </c>
      <c r="C37" s="258" t="s">
        <v>837</v>
      </c>
      <c r="D37" s="234">
        <v>30</v>
      </c>
      <c r="E37" s="234"/>
      <c r="F37" s="234"/>
      <c r="G37" s="234"/>
      <c r="H37" s="234"/>
      <c r="I37" s="234"/>
      <c r="J37" s="234"/>
      <c r="K37" s="234"/>
      <c r="L37" s="234"/>
      <c r="M37" s="234"/>
      <c r="N37" s="236" t="s">
        <v>39</v>
      </c>
      <c r="O37" s="236" t="s">
        <v>39</v>
      </c>
      <c r="P37" s="236" t="s">
        <v>39</v>
      </c>
      <c r="Q37" s="236" t="s">
        <v>39</v>
      </c>
      <c r="R37" s="236" t="s">
        <v>39</v>
      </c>
      <c r="S37" s="236" t="s">
        <v>39</v>
      </c>
      <c r="T37" s="236" t="s">
        <v>39</v>
      </c>
      <c r="U37" s="236" t="s">
        <v>39</v>
      </c>
      <c r="V37" s="236" t="s">
        <v>39</v>
      </c>
      <c r="W37" s="236" t="s">
        <v>39</v>
      </c>
      <c r="X37" s="236" t="s">
        <v>39</v>
      </c>
      <c r="Y37" s="236" t="s">
        <v>39</v>
      </c>
      <c r="Z37" s="236" t="s">
        <v>39</v>
      </c>
      <c r="AA37" s="236" t="s">
        <v>39</v>
      </c>
      <c r="AB37" s="236" t="s">
        <v>39</v>
      </c>
      <c r="AC37" s="236" t="s">
        <v>39</v>
      </c>
      <c r="AD37" s="236"/>
      <c r="AE37" s="236" t="s">
        <v>39</v>
      </c>
      <c r="AF37" s="236" t="s">
        <v>39</v>
      </c>
      <c r="AG37" s="236" t="s">
        <v>39</v>
      </c>
      <c r="AH37" s="234"/>
      <c r="AI37" s="298"/>
      <c r="AJ37" s="443"/>
      <c r="AK37" s="444"/>
      <c r="AL37" s="256"/>
      <c r="AM37" s="276" t="s">
        <v>12</v>
      </c>
      <c r="AN37" s="234"/>
      <c r="AO37" s="254" t="s">
        <v>13</v>
      </c>
      <c r="AP37" s="254" t="s">
        <v>13</v>
      </c>
      <c r="AQ37" s="254" t="s">
        <v>13</v>
      </c>
      <c r="AR37" s="254" t="s">
        <v>13</v>
      </c>
      <c r="AS37" s="254" t="s">
        <v>13</v>
      </c>
      <c r="AT37" s="254" t="s">
        <v>13</v>
      </c>
      <c r="AU37" s="254" t="s">
        <v>13</v>
      </c>
      <c r="AV37" s="254" t="s">
        <v>13</v>
      </c>
      <c r="AW37" s="254" t="s">
        <v>13</v>
      </c>
      <c r="AX37" s="254" t="s">
        <v>13</v>
      </c>
      <c r="AY37" s="254" t="s">
        <v>13</v>
      </c>
      <c r="AZ37" s="254" t="s">
        <v>13</v>
      </c>
      <c r="BA37" s="254" t="s">
        <v>13</v>
      </c>
      <c r="BB37" s="254" t="s">
        <v>13</v>
      </c>
      <c r="BC37" s="437" t="s">
        <v>861</v>
      </c>
      <c r="BD37" s="437"/>
      <c r="BE37" s="234"/>
      <c r="BF37" s="234"/>
      <c r="BG37" s="234"/>
      <c r="BH37" s="234"/>
      <c r="BI37" s="504" t="s">
        <v>820</v>
      </c>
      <c r="BJ37" s="234"/>
      <c r="BK37" s="234"/>
      <c r="BL37" s="234"/>
      <c r="BM37" s="257"/>
    </row>
    <row r="38" spans="1:65" s="252" customFormat="1" ht="30.75" thickBot="1" x14ac:dyDescent="0.3">
      <c r="A38" s="458"/>
      <c r="B38" s="240">
        <f t="shared" si="6"/>
        <v>32</v>
      </c>
      <c r="C38" s="302" t="s">
        <v>838</v>
      </c>
      <c r="D38" s="240">
        <v>532</v>
      </c>
      <c r="E38" s="240"/>
      <c r="F38" s="240"/>
      <c r="G38" s="240"/>
      <c r="H38" s="240"/>
      <c r="I38" s="240"/>
      <c r="J38" s="240"/>
      <c r="K38" s="240"/>
      <c r="L38" s="240"/>
      <c r="M38" s="240"/>
      <c r="N38" s="240" t="s">
        <v>24</v>
      </c>
      <c r="O38" s="240" t="s">
        <v>24</v>
      </c>
      <c r="P38" s="240" t="s">
        <v>24</v>
      </c>
      <c r="Q38" s="240" t="s">
        <v>24</v>
      </c>
      <c r="R38" s="240" t="s">
        <v>24</v>
      </c>
      <c r="S38" s="240" t="s">
        <v>24</v>
      </c>
      <c r="T38" s="240" t="s">
        <v>24</v>
      </c>
      <c r="U38" s="240" t="s">
        <v>24</v>
      </c>
      <c r="V38" s="303" t="s">
        <v>36</v>
      </c>
      <c r="W38" s="303" t="s">
        <v>37</v>
      </c>
      <c r="X38" s="240" t="s">
        <v>25</v>
      </c>
      <c r="Y38" s="240" t="s">
        <v>25</v>
      </c>
      <c r="Z38" s="240" t="s">
        <v>25</v>
      </c>
      <c r="AA38" s="240" t="s">
        <v>25</v>
      </c>
      <c r="AB38" s="240" t="s">
        <v>25</v>
      </c>
      <c r="AC38" s="240" t="s">
        <v>25</v>
      </c>
      <c r="AD38" s="240" t="s">
        <v>25</v>
      </c>
      <c r="AE38" s="240" t="s">
        <v>25</v>
      </c>
      <c r="AF38" s="303" t="s">
        <v>36</v>
      </c>
      <c r="AG38" s="303" t="s">
        <v>37</v>
      </c>
      <c r="AH38" s="304" t="s">
        <v>26</v>
      </c>
      <c r="AI38" s="319"/>
      <c r="AJ38" s="445"/>
      <c r="AK38" s="444"/>
      <c r="AL38" s="244" t="s">
        <v>26</v>
      </c>
      <c r="AM38" s="240" t="s">
        <v>26</v>
      </c>
      <c r="AN38" s="240" t="s">
        <v>26</v>
      </c>
      <c r="AO38" s="240" t="s">
        <v>26</v>
      </c>
      <c r="AP38" s="240" t="s">
        <v>26</v>
      </c>
      <c r="AQ38" s="240" t="s">
        <v>26</v>
      </c>
      <c r="AR38" s="240" t="s">
        <v>26</v>
      </c>
      <c r="AS38" s="303" t="s">
        <v>36</v>
      </c>
      <c r="AT38" s="303" t="s">
        <v>37</v>
      </c>
      <c r="AU38" s="240" t="s">
        <v>44</v>
      </c>
      <c r="AV38" s="240" t="s">
        <v>44</v>
      </c>
      <c r="AW38" s="240" t="s">
        <v>44</v>
      </c>
      <c r="AX38" s="240" t="s">
        <v>44</v>
      </c>
      <c r="AY38" s="240" t="s">
        <v>44</v>
      </c>
      <c r="AZ38" s="240" t="s">
        <v>44</v>
      </c>
      <c r="BA38" s="240" t="s">
        <v>44</v>
      </c>
      <c r="BB38" s="240" t="s">
        <v>44</v>
      </c>
      <c r="BC38" s="303" t="s">
        <v>36</v>
      </c>
      <c r="BD38" s="303" t="s">
        <v>37</v>
      </c>
      <c r="BE38" s="320" t="s">
        <v>30</v>
      </c>
      <c r="BF38" s="320" t="s">
        <v>30</v>
      </c>
      <c r="BG38" s="240" t="s">
        <v>28</v>
      </c>
      <c r="BH38" s="240" t="s">
        <v>28</v>
      </c>
      <c r="BI38" s="240" t="s">
        <v>28</v>
      </c>
      <c r="BJ38" s="240" t="s">
        <v>28</v>
      </c>
      <c r="BK38" s="240" t="s">
        <v>28</v>
      </c>
      <c r="BL38" s="303" t="s">
        <v>37</v>
      </c>
      <c r="BM38" s="307" t="s">
        <v>29</v>
      </c>
    </row>
    <row r="39" spans="1:65" s="252" customFormat="1" ht="30" x14ac:dyDescent="0.25">
      <c r="A39" s="449" t="s">
        <v>726</v>
      </c>
      <c r="B39" s="227">
        <f>B38+1</f>
        <v>33</v>
      </c>
      <c r="C39" s="253" t="s">
        <v>48</v>
      </c>
      <c r="D39" s="234">
        <v>40</v>
      </c>
      <c r="E39" s="234"/>
      <c r="F39" s="316"/>
      <c r="G39" s="234"/>
      <c r="H39" s="234"/>
      <c r="I39" s="234"/>
      <c r="J39" s="234"/>
      <c r="K39" s="234"/>
      <c r="L39" s="234"/>
      <c r="M39" s="234"/>
      <c r="N39" s="310" t="s">
        <v>594</v>
      </c>
      <c r="O39" s="281" t="s">
        <v>39</v>
      </c>
      <c r="P39" s="281" t="s">
        <v>39</v>
      </c>
      <c r="Q39" s="281" t="s">
        <v>39</v>
      </c>
      <c r="R39" s="281" t="s">
        <v>39</v>
      </c>
      <c r="S39" s="281" t="s">
        <v>39</v>
      </c>
      <c r="T39" s="281" t="s">
        <v>39</v>
      </c>
      <c r="U39" s="281" t="s">
        <v>39</v>
      </c>
      <c r="V39" s="281" t="s">
        <v>39</v>
      </c>
      <c r="W39" s="281" t="s">
        <v>39</v>
      </c>
      <c r="X39" s="281" t="s">
        <v>39</v>
      </c>
      <c r="Y39" s="281" t="s">
        <v>39</v>
      </c>
      <c r="Z39" s="281" t="s">
        <v>39</v>
      </c>
      <c r="AA39" s="281" t="s">
        <v>39</v>
      </c>
      <c r="AB39" s="234"/>
      <c r="AC39" s="234"/>
      <c r="AD39" s="234"/>
      <c r="AE39" s="234"/>
      <c r="AF39" s="234"/>
      <c r="AG39" s="234"/>
      <c r="AH39" s="234"/>
      <c r="AI39" s="255"/>
      <c r="AJ39" s="443"/>
      <c r="AK39" s="444"/>
      <c r="AL39" s="250"/>
      <c r="AM39" s="280" t="s">
        <v>600</v>
      </c>
      <c r="AN39" s="281" t="s">
        <v>39</v>
      </c>
      <c r="AO39" s="281" t="s">
        <v>39</v>
      </c>
      <c r="AP39" s="281" t="s">
        <v>39</v>
      </c>
      <c r="AQ39" s="281" t="s">
        <v>39</v>
      </c>
      <c r="AR39" s="281" t="s">
        <v>39</v>
      </c>
      <c r="AS39" s="281" t="s">
        <v>39</v>
      </c>
      <c r="AT39" s="281" t="s">
        <v>39</v>
      </c>
      <c r="AU39" s="227"/>
      <c r="AV39" s="281" t="s">
        <v>39</v>
      </c>
      <c r="AW39" s="281" t="s">
        <v>39</v>
      </c>
      <c r="AX39" s="281" t="s">
        <v>39</v>
      </c>
      <c r="AY39" s="281" t="s">
        <v>39</v>
      </c>
      <c r="AZ39" s="281" t="s">
        <v>39</v>
      </c>
      <c r="BA39" s="247"/>
      <c r="BB39" s="227"/>
      <c r="BC39" s="227"/>
      <c r="BD39" s="227"/>
      <c r="BE39" s="227"/>
      <c r="BF39" s="234"/>
      <c r="BG39" s="234"/>
      <c r="BH39" s="234"/>
      <c r="BI39" s="234"/>
      <c r="BJ39" s="234"/>
      <c r="BK39" s="234"/>
      <c r="BL39" s="234"/>
      <c r="BM39" s="257"/>
    </row>
    <row r="40" spans="1:65" s="252" customFormat="1" ht="30.75" thickBot="1" x14ac:dyDescent="0.3">
      <c r="A40" s="458"/>
      <c r="B40" s="240">
        <f t="shared" si="6"/>
        <v>34</v>
      </c>
      <c r="C40" s="287" t="s">
        <v>40</v>
      </c>
      <c r="D40" s="240">
        <v>54</v>
      </c>
      <c r="E40" s="240"/>
      <c r="F40" s="240"/>
      <c r="G40" s="240"/>
      <c r="H40" s="240"/>
      <c r="I40" s="288"/>
      <c r="J40" s="240"/>
      <c r="K40" s="240"/>
      <c r="L40" s="240"/>
      <c r="M40" s="240"/>
      <c r="N40" s="289" t="s">
        <v>716</v>
      </c>
      <c r="O40" s="290" t="s">
        <v>39</v>
      </c>
      <c r="P40" s="290" t="s">
        <v>39</v>
      </c>
      <c r="Q40" s="290" t="s">
        <v>39</v>
      </c>
      <c r="R40" s="290" t="s">
        <v>39</v>
      </c>
      <c r="S40" s="290" t="s">
        <v>39</v>
      </c>
      <c r="T40" s="290" t="s">
        <v>39</v>
      </c>
      <c r="U40" s="290" t="s">
        <v>39</v>
      </c>
      <c r="V40" s="290" t="s">
        <v>39</v>
      </c>
      <c r="W40" s="290" t="s">
        <v>39</v>
      </c>
      <c r="X40" s="240"/>
      <c r="Y40" s="290" t="s">
        <v>39</v>
      </c>
      <c r="Z40" s="290" t="s">
        <v>39</v>
      </c>
      <c r="AA40" s="290" t="s">
        <v>39</v>
      </c>
      <c r="AB40" s="290" t="s">
        <v>39</v>
      </c>
      <c r="AC40" s="290" t="s">
        <v>39</v>
      </c>
      <c r="AD40" s="245"/>
      <c r="AE40" s="245"/>
      <c r="AF40" s="245"/>
      <c r="AG40" s="240"/>
      <c r="AH40" s="240"/>
      <c r="AI40" s="243"/>
      <c r="AJ40" s="443"/>
      <c r="AK40" s="444"/>
      <c r="AL40" s="244"/>
      <c r="AM40" s="289" t="s">
        <v>594</v>
      </c>
      <c r="AN40" s="290" t="s">
        <v>39</v>
      </c>
      <c r="AO40" s="290" t="s">
        <v>39</v>
      </c>
      <c r="AP40" s="290" t="s">
        <v>39</v>
      </c>
      <c r="AQ40" s="290" t="s">
        <v>39</v>
      </c>
      <c r="AR40" s="290" t="s">
        <v>39</v>
      </c>
      <c r="AS40" s="290" t="s">
        <v>39</v>
      </c>
      <c r="AT40" s="290" t="s">
        <v>39</v>
      </c>
      <c r="AU40" s="240"/>
      <c r="AV40" s="290" t="s">
        <v>39</v>
      </c>
      <c r="AW40" s="290" t="s">
        <v>39</v>
      </c>
      <c r="AX40" s="290" t="s">
        <v>39</v>
      </c>
      <c r="AY40" s="290" t="s">
        <v>39</v>
      </c>
      <c r="AZ40" s="290" t="s">
        <v>39</v>
      </c>
      <c r="BA40" s="290" t="s">
        <v>39</v>
      </c>
      <c r="BB40" s="290" t="s">
        <v>39</v>
      </c>
      <c r="BC40" s="290" t="s">
        <v>39</v>
      </c>
      <c r="BD40" s="290" t="s">
        <v>39</v>
      </c>
      <c r="BE40" s="290" t="s">
        <v>39</v>
      </c>
      <c r="BF40" s="242"/>
      <c r="BG40" s="242"/>
      <c r="BH40" s="242"/>
      <c r="BI40" s="292"/>
      <c r="BJ40" s="240"/>
      <c r="BK40" s="240"/>
      <c r="BL40" s="240"/>
      <c r="BM40" s="246"/>
    </row>
    <row r="41" spans="1:65" s="252" customFormat="1" ht="45" x14ac:dyDescent="0.25">
      <c r="A41" s="448" t="s">
        <v>727</v>
      </c>
      <c r="B41" s="227">
        <f t="shared" si="6"/>
        <v>35</v>
      </c>
      <c r="C41" s="272" t="s">
        <v>839</v>
      </c>
      <c r="D41" s="227">
        <f>2933-66</f>
        <v>2867</v>
      </c>
      <c r="E41" s="227"/>
      <c r="F41" s="227"/>
      <c r="G41" s="227"/>
      <c r="H41" s="227"/>
      <c r="I41" s="227"/>
      <c r="J41" s="227"/>
      <c r="K41" s="227"/>
      <c r="L41" s="227"/>
      <c r="M41" s="227"/>
      <c r="N41" s="227" t="s">
        <v>24</v>
      </c>
      <c r="O41" s="227" t="s">
        <v>24</v>
      </c>
      <c r="P41" s="227" t="s">
        <v>24</v>
      </c>
      <c r="Q41" s="227" t="s">
        <v>24</v>
      </c>
      <c r="R41" s="227" t="s">
        <v>24</v>
      </c>
      <c r="S41" s="227" t="s">
        <v>24</v>
      </c>
      <c r="T41" s="227" t="s">
        <v>24</v>
      </c>
      <c r="U41" s="227" t="s">
        <v>24</v>
      </c>
      <c r="V41" s="293" t="s">
        <v>36</v>
      </c>
      <c r="W41" s="293" t="s">
        <v>37</v>
      </c>
      <c r="X41" s="227" t="s">
        <v>25</v>
      </c>
      <c r="Y41" s="227" t="s">
        <v>25</v>
      </c>
      <c r="Z41" s="227" t="s">
        <v>25</v>
      </c>
      <c r="AA41" s="227" t="s">
        <v>25</v>
      </c>
      <c r="AB41" s="227" t="s">
        <v>25</v>
      </c>
      <c r="AC41" s="227" t="s">
        <v>25</v>
      </c>
      <c r="AD41" s="227" t="s">
        <v>25</v>
      </c>
      <c r="AE41" s="227" t="s">
        <v>25</v>
      </c>
      <c r="AF41" s="293" t="s">
        <v>36</v>
      </c>
      <c r="AG41" s="293" t="s">
        <v>37</v>
      </c>
      <c r="AH41" s="227" t="s">
        <v>26</v>
      </c>
      <c r="AI41" s="249" t="s">
        <v>26</v>
      </c>
      <c r="AJ41" s="443"/>
      <c r="AK41" s="444"/>
      <c r="AL41" s="250" t="s">
        <v>26</v>
      </c>
      <c r="AM41" s="227" t="s">
        <v>26</v>
      </c>
      <c r="AN41" s="227" t="s">
        <v>26</v>
      </c>
      <c r="AO41" s="227" t="s">
        <v>26</v>
      </c>
      <c r="AP41" s="227" t="s">
        <v>26</v>
      </c>
      <c r="AQ41" s="227" t="s">
        <v>26</v>
      </c>
      <c r="AR41" s="293" t="s">
        <v>36</v>
      </c>
      <c r="AS41" s="293" t="s">
        <v>37</v>
      </c>
      <c r="AT41" s="227" t="s">
        <v>44</v>
      </c>
      <c r="AU41" s="227" t="s">
        <v>44</v>
      </c>
      <c r="AV41" s="227" t="s">
        <v>44</v>
      </c>
      <c r="AW41" s="227" t="s">
        <v>44</v>
      </c>
      <c r="AX41" s="227" t="s">
        <v>44</v>
      </c>
      <c r="AY41" s="227" t="s">
        <v>44</v>
      </c>
      <c r="AZ41" s="227" t="s">
        <v>44</v>
      </c>
      <c r="BA41" s="227" t="s">
        <v>44</v>
      </c>
      <c r="BB41" s="227" t="s">
        <v>44</v>
      </c>
      <c r="BC41" s="293" t="s">
        <v>36</v>
      </c>
      <c r="BD41" s="293" t="s">
        <v>37</v>
      </c>
      <c r="BE41" s="317" t="s">
        <v>30</v>
      </c>
      <c r="BF41" s="317" t="s">
        <v>30</v>
      </c>
      <c r="BG41" s="227" t="s">
        <v>28</v>
      </c>
      <c r="BH41" s="227" t="s">
        <v>28</v>
      </c>
      <c r="BI41" s="227" t="s">
        <v>28</v>
      </c>
      <c r="BJ41" s="227" t="s">
        <v>28</v>
      </c>
      <c r="BK41" s="227" t="s">
        <v>28</v>
      </c>
      <c r="BL41" s="293" t="s">
        <v>37</v>
      </c>
      <c r="BM41" s="318" t="s">
        <v>29</v>
      </c>
    </row>
    <row r="42" spans="1:65" s="252" customFormat="1" ht="17.100000000000001" customHeight="1" x14ac:dyDescent="0.25">
      <c r="A42" s="449"/>
      <c r="B42" s="234">
        <f t="shared" si="6"/>
        <v>36</v>
      </c>
      <c r="C42" s="258" t="s">
        <v>828</v>
      </c>
      <c r="D42" s="234">
        <v>14</v>
      </c>
      <c r="E42" s="234"/>
      <c r="F42" s="234"/>
      <c r="G42" s="234"/>
      <c r="H42" s="234"/>
      <c r="I42" s="234"/>
      <c r="J42" s="234"/>
      <c r="K42" s="234"/>
      <c r="L42" s="234"/>
      <c r="M42" s="234"/>
      <c r="N42" s="234" t="s">
        <v>20</v>
      </c>
      <c r="O42" s="234" t="s">
        <v>20</v>
      </c>
      <c r="P42" s="234" t="s">
        <v>20</v>
      </c>
      <c r="Q42" s="234" t="s">
        <v>20</v>
      </c>
      <c r="R42" s="234" t="s">
        <v>20</v>
      </c>
      <c r="S42" s="234" t="s">
        <v>20</v>
      </c>
      <c r="T42" s="234" t="s">
        <v>20</v>
      </c>
      <c r="U42" s="234" t="s">
        <v>20</v>
      </c>
      <c r="V42" s="234" t="s">
        <v>20</v>
      </c>
      <c r="W42" s="234" t="s">
        <v>20</v>
      </c>
      <c r="X42" s="234" t="s">
        <v>20</v>
      </c>
      <c r="Y42" s="234" t="s">
        <v>20</v>
      </c>
      <c r="Z42" s="234" t="s">
        <v>20</v>
      </c>
      <c r="AA42" s="234" t="s">
        <v>20</v>
      </c>
      <c r="AB42" s="234" t="s">
        <v>20</v>
      </c>
      <c r="AC42" s="234" t="s">
        <v>20</v>
      </c>
      <c r="AD42" s="294" t="s">
        <v>36</v>
      </c>
      <c r="AE42" s="294" t="s">
        <v>36</v>
      </c>
      <c r="AF42" s="294" t="s">
        <v>37</v>
      </c>
      <c r="AG42" s="294" t="s">
        <v>37</v>
      </c>
      <c r="AH42" s="234" t="s">
        <v>27</v>
      </c>
      <c r="AI42" s="255" t="s">
        <v>27</v>
      </c>
      <c r="AJ42" s="443"/>
      <c r="AK42" s="444"/>
      <c r="AL42" s="256" t="s">
        <v>27</v>
      </c>
      <c r="AM42" s="234" t="s">
        <v>27</v>
      </c>
      <c r="AN42" s="234" t="s">
        <v>27</v>
      </c>
      <c r="AO42" s="234" t="s">
        <v>27</v>
      </c>
      <c r="AP42" s="234" t="s">
        <v>27</v>
      </c>
      <c r="AQ42" s="234" t="s">
        <v>27</v>
      </c>
      <c r="AR42" s="234" t="s">
        <v>27</v>
      </c>
      <c r="AS42" s="234" t="s">
        <v>27</v>
      </c>
      <c r="AT42" s="234" t="s">
        <v>27</v>
      </c>
      <c r="AU42" s="234" t="s">
        <v>27</v>
      </c>
      <c r="AV42" s="234" t="s">
        <v>27</v>
      </c>
      <c r="AW42" s="234" t="s">
        <v>27</v>
      </c>
      <c r="AX42" s="234" t="s">
        <v>27</v>
      </c>
      <c r="AY42" s="234" t="s">
        <v>27</v>
      </c>
      <c r="AZ42" s="234" t="s">
        <v>27</v>
      </c>
      <c r="BA42" s="294" t="s">
        <v>36</v>
      </c>
      <c r="BB42" s="294" t="s">
        <v>36</v>
      </c>
      <c r="BC42" s="294" t="s">
        <v>37</v>
      </c>
      <c r="BD42" s="294" t="s">
        <v>37</v>
      </c>
      <c r="BE42" s="296" t="s">
        <v>30</v>
      </c>
      <c r="BF42" s="296" t="s">
        <v>30</v>
      </c>
      <c r="BG42" s="234" t="s">
        <v>28</v>
      </c>
      <c r="BH42" s="234" t="s">
        <v>28</v>
      </c>
      <c r="BI42" s="234" t="s">
        <v>28</v>
      </c>
      <c r="BJ42" s="234" t="s">
        <v>28</v>
      </c>
      <c r="BK42" s="234" t="s">
        <v>28</v>
      </c>
      <c r="BL42" s="294" t="s">
        <v>37</v>
      </c>
      <c r="BM42" s="297" t="s">
        <v>29</v>
      </c>
    </row>
    <row r="43" spans="1:65" s="252" customFormat="1" ht="17.100000000000001" customHeight="1" x14ac:dyDescent="0.25">
      <c r="A43" s="449"/>
      <c r="B43" s="234">
        <f t="shared" si="6"/>
        <v>37</v>
      </c>
      <c r="C43" s="258" t="s">
        <v>840</v>
      </c>
      <c r="D43" s="234">
        <v>30</v>
      </c>
      <c r="E43" s="234"/>
      <c r="F43" s="234"/>
      <c r="G43" s="234"/>
      <c r="H43" s="234"/>
      <c r="I43" s="234"/>
      <c r="J43" s="234"/>
      <c r="K43" s="234"/>
      <c r="L43" s="234"/>
      <c r="M43" s="234"/>
      <c r="N43" s="236" t="s">
        <v>39</v>
      </c>
      <c r="O43" s="236" t="s">
        <v>39</v>
      </c>
      <c r="P43" s="236" t="s">
        <v>39</v>
      </c>
      <c r="Q43" s="236" t="s">
        <v>39</v>
      </c>
      <c r="R43" s="236" t="s">
        <v>39</v>
      </c>
      <c r="S43" s="236" t="s">
        <v>39</v>
      </c>
      <c r="T43" s="236" t="s">
        <v>39</v>
      </c>
      <c r="U43" s="236" t="s">
        <v>39</v>
      </c>
      <c r="V43" s="236" t="s">
        <v>39</v>
      </c>
      <c r="W43" s="236" t="s">
        <v>39</v>
      </c>
      <c r="X43" s="236" t="s">
        <v>39</v>
      </c>
      <c r="Y43" s="236" t="s">
        <v>39</v>
      </c>
      <c r="Z43" s="236" t="s">
        <v>39</v>
      </c>
      <c r="AA43" s="236" t="s">
        <v>39</v>
      </c>
      <c r="AB43" s="236" t="s">
        <v>39</v>
      </c>
      <c r="AC43" s="236" t="s">
        <v>39</v>
      </c>
      <c r="AD43" s="234"/>
      <c r="AE43" s="236" t="s">
        <v>39</v>
      </c>
      <c r="AF43" s="236" t="s">
        <v>39</v>
      </c>
      <c r="AG43" s="236" t="s">
        <v>39</v>
      </c>
      <c r="AH43" s="236" t="s">
        <v>39</v>
      </c>
      <c r="AI43" s="255"/>
      <c r="AJ43" s="443"/>
      <c r="AK43" s="444"/>
      <c r="AL43" s="238" t="s">
        <v>39</v>
      </c>
      <c r="AM43" s="236" t="s">
        <v>39</v>
      </c>
      <c r="AN43" s="236" t="s">
        <v>39</v>
      </c>
      <c r="AO43" s="236" t="s">
        <v>39</v>
      </c>
      <c r="AP43" s="236" t="s">
        <v>39</v>
      </c>
      <c r="AQ43" s="236" t="s">
        <v>39</v>
      </c>
      <c r="AR43" s="236" t="s">
        <v>39</v>
      </c>
      <c r="AS43" s="236" t="s">
        <v>39</v>
      </c>
      <c r="AT43" s="236" t="s">
        <v>39</v>
      </c>
      <c r="AU43" s="236"/>
      <c r="AV43" s="236" t="s">
        <v>39</v>
      </c>
      <c r="AW43" s="236" t="s">
        <v>39</v>
      </c>
      <c r="AX43" s="236" t="s">
        <v>39</v>
      </c>
      <c r="AY43" s="236" t="s">
        <v>39</v>
      </c>
      <c r="AZ43" s="236" t="s">
        <v>39</v>
      </c>
      <c r="BA43" s="236" t="s">
        <v>39</v>
      </c>
      <c r="BB43" s="236" t="s">
        <v>39</v>
      </c>
      <c r="BC43" s="236" t="s">
        <v>39</v>
      </c>
      <c r="BD43" s="236" t="s">
        <v>39</v>
      </c>
      <c r="BE43" s="236" t="s">
        <v>39</v>
      </c>
      <c r="BF43" s="236" t="s">
        <v>39</v>
      </c>
      <c r="BG43" s="236" t="s">
        <v>39</v>
      </c>
      <c r="BH43" s="236" t="s">
        <v>39</v>
      </c>
      <c r="BI43" s="236" t="s">
        <v>39</v>
      </c>
      <c r="BJ43" s="236" t="s">
        <v>39</v>
      </c>
      <c r="BK43" s="236" t="s">
        <v>39</v>
      </c>
      <c r="BL43" s="236" t="s">
        <v>39</v>
      </c>
      <c r="BM43" s="257"/>
    </row>
    <row r="44" spans="1:65" s="252" customFormat="1" ht="17.100000000000001" customHeight="1" thickBot="1" x14ac:dyDescent="0.3">
      <c r="A44" s="449"/>
      <c r="B44" s="234">
        <f t="shared" si="6"/>
        <v>38</v>
      </c>
      <c r="C44" s="258" t="s">
        <v>841</v>
      </c>
      <c r="D44" s="234">
        <v>66</v>
      </c>
      <c r="E44" s="234"/>
      <c r="F44" s="234"/>
      <c r="G44" s="234"/>
      <c r="H44" s="234"/>
      <c r="I44" s="234"/>
      <c r="J44" s="234"/>
      <c r="K44" s="234"/>
      <c r="L44" s="234"/>
      <c r="M44" s="234"/>
      <c r="N44" s="234" t="s">
        <v>24</v>
      </c>
      <c r="O44" s="234" t="s">
        <v>24</v>
      </c>
      <c r="P44" s="234" t="s">
        <v>24</v>
      </c>
      <c r="Q44" s="234" t="s">
        <v>24</v>
      </c>
      <c r="R44" s="234" t="s">
        <v>24</v>
      </c>
      <c r="S44" s="294" t="s">
        <v>43</v>
      </c>
      <c r="T44" s="294" t="s">
        <v>43</v>
      </c>
      <c r="U44" s="234" t="s">
        <v>25</v>
      </c>
      <c r="V44" s="234" t="s">
        <v>25</v>
      </c>
      <c r="W44" s="234" t="s">
        <v>25</v>
      </c>
      <c r="X44" s="234" t="s">
        <v>25</v>
      </c>
      <c r="Y44" s="234" t="s">
        <v>25</v>
      </c>
      <c r="Z44" s="294" t="s">
        <v>43</v>
      </c>
      <c r="AA44" s="294" t="s">
        <v>43</v>
      </c>
      <c r="AB44" s="234" t="s">
        <v>42</v>
      </c>
      <c r="AC44" s="234" t="s">
        <v>42</v>
      </c>
      <c r="AD44" s="234" t="s">
        <v>42</v>
      </c>
      <c r="AE44" s="234" t="s">
        <v>42</v>
      </c>
      <c r="AF44" s="234" t="s">
        <v>42</v>
      </c>
      <c r="AG44" s="294" t="s">
        <v>43</v>
      </c>
      <c r="AH44" s="294" t="s">
        <v>43</v>
      </c>
      <c r="AI44" s="321"/>
      <c r="AJ44" s="443"/>
      <c r="AK44" s="444"/>
      <c r="AL44" s="256" t="s">
        <v>26</v>
      </c>
      <c r="AM44" s="234" t="s">
        <v>26</v>
      </c>
      <c r="AN44" s="234" t="s">
        <v>26</v>
      </c>
      <c r="AO44" s="234" t="s">
        <v>26</v>
      </c>
      <c r="AP44" s="234" t="s">
        <v>26</v>
      </c>
      <c r="AQ44" s="294" t="s">
        <v>43</v>
      </c>
      <c r="AR44" s="234" t="s">
        <v>44</v>
      </c>
      <c r="AS44" s="234" t="s">
        <v>44</v>
      </c>
      <c r="AT44" s="234" t="s">
        <v>44</v>
      </c>
      <c r="AU44" s="234" t="s">
        <v>44</v>
      </c>
      <c r="AV44" s="234" t="s">
        <v>44</v>
      </c>
      <c r="AW44" s="234" t="s">
        <v>44</v>
      </c>
      <c r="AX44" s="294" t="s">
        <v>43</v>
      </c>
      <c r="AY44" s="234" t="s">
        <v>45</v>
      </c>
      <c r="AZ44" s="234" t="s">
        <v>45</v>
      </c>
      <c r="BA44" s="234" t="s">
        <v>45</v>
      </c>
      <c r="BB44" s="234" t="s">
        <v>45</v>
      </c>
      <c r="BC44" s="234" t="s">
        <v>45</v>
      </c>
      <c r="BD44" s="294" t="s">
        <v>43</v>
      </c>
      <c r="BE44" s="296" t="s">
        <v>30</v>
      </c>
      <c r="BF44" s="296" t="s">
        <v>30</v>
      </c>
      <c r="BG44" s="234" t="s">
        <v>28</v>
      </c>
      <c r="BH44" s="234" t="s">
        <v>28</v>
      </c>
      <c r="BI44" s="234" t="s">
        <v>28</v>
      </c>
      <c r="BJ44" s="234" t="s">
        <v>28</v>
      </c>
      <c r="BK44" s="234" t="s">
        <v>28</v>
      </c>
      <c r="BL44" s="294" t="s">
        <v>37</v>
      </c>
      <c r="BM44" s="297" t="s">
        <v>29</v>
      </c>
    </row>
    <row r="45" spans="1:65" s="252" customFormat="1" ht="30.75" thickBot="1" x14ac:dyDescent="0.3">
      <c r="A45" s="458"/>
      <c r="B45" s="240">
        <f>B44+1</f>
        <v>39</v>
      </c>
      <c r="C45" s="302" t="s">
        <v>842</v>
      </c>
      <c r="D45" s="240">
        <v>412</v>
      </c>
      <c r="E45" s="240"/>
      <c r="F45" s="240"/>
      <c r="G45" s="240"/>
      <c r="H45" s="240"/>
      <c r="I45" s="240"/>
      <c r="J45" s="240"/>
      <c r="K45" s="240"/>
      <c r="L45" s="240"/>
      <c r="M45" s="240"/>
      <c r="N45" s="240" t="s">
        <v>24</v>
      </c>
      <c r="O45" s="240" t="s">
        <v>24</v>
      </c>
      <c r="P45" s="240" t="s">
        <v>24</v>
      </c>
      <c r="Q45" s="240" t="s">
        <v>24</v>
      </c>
      <c r="R45" s="240" t="s">
        <v>24</v>
      </c>
      <c r="S45" s="240" t="s">
        <v>24</v>
      </c>
      <c r="T45" s="240" t="s">
        <v>24</v>
      </c>
      <c r="U45" s="240" t="s">
        <v>24</v>
      </c>
      <c r="V45" s="303" t="s">
        <v>36</v>
      </c>
      <c r="W45" s="303" t="s">
        <v>37</v>
      </c>
      <c r="X45" s="240" t="s">
        <v>25</v>
      </c>
      <c r="Y45" s="240" t="s">
        <v>25</v>
      </c>
      <c r="Z45" s="240" t="s">
        <v>25</v>
      </c>
      <c r="AA45" s="240" t="s">
        <v>25</v>
      </c>
      <c r="AB45" s="240" t="s">
        <v>25</v>
      </c>
      <c r="AC45" s="240" t="s">
        <v>25</v>
      </c>
      <c r="AD45" s="240" t="s">
        <v>25</v>
      </c>
      <c r="AE45" s="240" t="s">
        <v>25</v>
      </c>
      <c r="AF45" s="303" t="s">
        <v>36</v>
      </c>
      <c r="AG45" s="303" t="s">
        <v>37</v>
      </c>
      <c r="AH45" s="240" t="s">
        <v>26</v>
      </c>
      <c r="AI45" s="319"/>
      <c r="AJ45" s="445"/>
      <c r="AK45" s="444"/>
      <c r="AL45" s="244" t="s">
        <v>26</v>
      </c>
      <c r="AM45" s="240" t="s">
        <v>26</v>
      </c>
      <c r="AN45" s="240" t="s">
        <v>26</v>
      </c>
      <c r="AO45" s="240" t="s">
        <v>26</v>
      </c>
      <c r="AP45" s="240" t="s">
        <v>26</v>
      </c>
      <c r="AQ45" s="240" t="s">
        <v>26</v>
      </c>
      <c r="AR45" s="240" t="s">
        <v>26</v>
      </c>
      <c r="AS45" s="303" t="s">
        <v>36</v>
      </c>
      <c r="AT45" s="303" t="s">
        <v>37</v>
      </c>
      <c r="AU45" s="240" t="s">
        <v>44</v>
      </c>
      <c r="AV45" s="240" t="s">
        <v>44</v>
      </c>
      <c r="AW45" s="240" t="s">
        <v>44</v>
      </c>
      <c r="AX45" s="240" t="s">
        <v>44</v>
      </c>
      <c r="AY45" s="240" t="s">
        <v>44</v>
      </c>
      <c r="AZ45" s="240" t="s">
        <v>44</v>
      </c>
      <c r="BA45" s="240" t="s">
        <v>44</v>
      </c>
      <c r="BB45" s="240" t="s">
        <v>44</v>
      </c>
      <c r="BC45" s="303" t="s">
        <v>36</v>
      </c>
      <c r="BD45" s="303" t="s">
        <v>37</v>
      </c>
      <c r="BE45" s="320" t="s">
        <v>30</v>
      </c>
      <c r="BF45" s="320" t="s">
        <v>30</v>
      </c>
      <c r="BG45" s="240" t="s">
        <v>28</v>
      </c>
      <c r="BH45" s="240" t="s">
        <v>28</v>
      </c>
      <c r="BI45" s="240" t="s">
        <v>28</v>
      </c>
      <c r="BJ45" s="240" t="s">
        <v>28</v>
      </c>
      <c r="BK45" s="240" t="s">
        <v>28</v>
      </c>
      <c r="BL45" s="303" t="s">
        <v>37</v>
      </c>
      <c r="BM45" s="307" t="s">
        <v>29</v>
      </c>
    </row>
    <row r="46" spans="1:65" s="252" customFormat="1" ht="30.75" thickBot="1" x14ac:dyDescent="0.3">
      <c r="A46" s="322" t="s">
        <v>46</v>
      </c>
      <c r="B46" s="323">
        <f>B45+1</f>
        <v>40</v>
      </c>
      <c r="C46" s="324" t="s">
        <v>47</v>
      </c>
      <c r="D46" s="323">
        <v>27</v>
      </c>
      <c r="E46" s="323"/>
      <c r="F46" s="323"/>
      <c r="G46" s="323"/>
      <c r="H46" s="323"/>
      <c r="I46" s="323"/>
      <c r="J46" s="323"/>
      <c r="K46" s="325"/>
      <c r="L46" s="323"/>
      <c r="M46" s="323"/>
      <c r="N46" s="326"/>
      <c r="O46" s="327"/>
      <c r="P46" s="328" t="s">
        <v>702</v>
      </c>
      <c r="Q46" s="329" t="s">
        <v>39</v>
      </c>
      <c r="R46" s="329" t="s">
        <v>39</v>
      </c>
      <c r="S46" s="329" t="s">
        <v>39</v>
      </c>
      <c r="T46" s="329" t="s">
        <v>39</v>
      </c>
      <c r="U46" s="329" t="s">
        <v>39</v>
      </c>
      <c r="V46" s="329" t="s">
        <v>39</v>
      </c>
      <c r="W46" s="329" t="s">
        <v>39</v>
      </c>
      <c r="X46" s="329" t="s">
        <v>39</v>
      </c>
      <c r="Y46" s="329" t="s">
        <v>39</v>
      </c>
      <c r="Z46" s="329" t="s">
        <v>39</v>
      </c>
      <c r="AA46" s="329" t="s">
        <v>39</v>
      </c>
      <c r="AB46" s="330"/>
      <c r="AC46" s="323"/>
      <c r="AD46" s="323"/>
      <c r="AE46" s="323"/>
      <c r="AF46" s="323"/>
      <c r="AG46" s="323"/>
      <c r="AH46" s="323"/>
      <c r="AI46" s="331"/>
      <c r="AJ46" s="443"/>
      <c r="AK46" s="444"/>
      <c r="AL46" s="250"/>
      <c r="AM46" s="280" t="s">
        <v>707</v>
      </c>
      <c r="AN46" s="329" t="s">
        <v>39</v>
      </c>
      <c r="AO46" s="329" t="s">
        <v>39</v>
      </c>
      <c r="AP46" s="329" t="s">
        <v>39</v>
      </c>
      <c r="AQ46" s="329" t="s">
        <v>39</v>
      </c>
      <c r="AR46" s="329" t="s">
        <v>39</v>
      </c>
      <c r="AS46" s="329" t="s">
        <v>39</v>
      </c>
      <c r="AT46" s="329" t="s">
        <v>39</v>
      </c>
      <c r="AU46" s="329" t="s">
        <v>39</v>
      </c>
      <c r="AV46" s="329" t="s">
        <v>39</v>
      </c>
      <c r="AW46" s="329" t="s">
        <v>39</v>
      </c>
      <c r="AX46" s="329" t="s">
        <v>39</v>
      </c>
      <c r="AY46" s="329" t="s">
        <v>39</v>
      </c>
      <c r="AZ46" s="332"/>
      <c r="BB46" s="227"/>
      <c r="BC46" s="227"/>
      <c r="BD46" s="227"/>
      <c r="BE46" s="227"/>
      <c r="BF46" s="227"/>
      <c r="BG46" s="227"/>
      <c r="BH46" s="227"/>
      <c r="BI46" s="227"/>
      <c r="BJ46" s="227"/>
      <c r="BK46" s="227"/>
      <c r="BL46" s="227"/>
      <c r="BM46" s="251"/>
    </row>
    <row r="47" spans="1:65" s="252" customFormat="1" ht="60" customHeight="1" x14ac:dyDescent="0.25">
      <c r="A47" s="448" t="s">
        <v>731</v>
      </c>
      <c r="B47" s="227">
        <f>B46+1</f>
        <v>41</v>
      </c>
      <c r="C47" s="272" t="s">
        <v>843</v>
      </c>
      <c r="D47" s="227">
        <v>650</v>
      </c>
      <c r="E47" s="227"/>
      <c r="F47" s="227"/>
      <c r="G47" s="227"/>
      <c r="H47" s="227"/>
      <c r="I47" s="227"/>
      <c r="J47" s="227"/>
      <c r="K47" s="227"/>
      <c r="L47" s="227"/>
      <c r="M47" s="333"/>
      <c r="N47" s="428" t="s">
        <v>732</v>
      </c>
      <c r="O47" s="428"/>
      <c r="P47" s="428"/>
      <c r="Q47" s="462" t="s">
        <v>844</v>
      </c>
      <c r="R47" s="463"/>
      <c r="S47" s="464"/>
      <c r="T47" s="334" t="s">
        <v>52</v>
      </c>
      <c r="U47" s="334" t="s">
        <v>52</v>
      </c>
      <c r="V47" s="334" t="s">
        <v>52</v>
      </c>
      <c r="W47" s="334" t="s">
        <v>52</v>
      </c>
      <c r="X47" s="334" t="s">
        <v>52</v>
      </c>
      <c r="Y47" s="334" t="s">
        <v>52</v>
      </c>
      <c r="Z47" s="227" t="s">
        <v>20</v>
      </c>
      <c r="AA47" s="227" t="s">
        <v>20</v>
      </c>
      <c r="AB47" s="227" t="s">
        <v>20</v>
      </c>
      <c r="AC47" s="227" t="s">
        <v>20</v>
      </c>
      <c r="AD47" s="227" t="s">
        <v>20</v>
      </c>
      <c r="AE47" s="227" t="s">
        <v>20</v>
      </c>
      <c r="AF47" s="227" t="s">
        <v>20</v>
      </c>
      <c r="AG47" s="227" t="s">
        <v>20</v>
      </c>
      <c r="AH47" s="293" t="s">
        <v>36</v>
      </c>
      <c r="AI47" s="335" t="s">
        <v>37</v>
      </c>
      <c r="AJ47" s="443"/>
      <c r="AK47" s="444"/>
      <c r="AL47" s="250" t="s">
        <v>26</v>
      </c>
      <c r="AM47" s="227" t="s">
        <v>26</v>
      </c>
      <c r="AN47" s="227" t="s">
        <v>26</v>
      </c>
      <c r="AO47" s="227" t="s">
        <v>26</v>
      </c>
      <c r="AP47" s="227" t="s">
        <v>26</v>
      </c>
      <c r="AQ47" s="227" t="s">
        <v>26</v>
      </c>
      <c r="AR47" s="227" t="s">
        <v>26</v>
      </c>
      <c r="AS47" s="227" t="s">
        <v>26</v>
      </c>
      <c r="AT47" s="293" t="s">
        <v>36</v>
      </c>
      <c r="AU47" s="293" t="s">
        <v>37</v>
      </c>
      <c r="AV47" s="227" t="s">
        <v>44</v>
      </c>
      <c r="AW47" s="227" t="s">
        <v>44</v>
      </c>
      <c r="AX47" s="227" t="s">
        <v>44</v>
      </c>
      <c r="AY47" s="227" t="s">
        <v>44</v>
      </c>
      <c r="AZ47" s="227" t="s">
        <v>44</v>
      </c>
      <c r="BA47" s="227" t="s">
        <v>44</v>
      </c>
      <c r="BB47" s="227" t="s">
        <v>44</v>
      </c>
      <c r="BC47" s="227" t="s">
        <v>44</v>
      </c>
      <c r="BD47" s="293" t="s">
        <v>36</v>
      </c>
      <c r="BE47" s="293" t="s">
        <v>37</v>
      </c>
      <c r="BF47" s="317" t="s">
        <v>30</v>
      </c>
      <c r="BG47" s="227" t="s">
        <v>28</v>
      </c>
      <c r="BH47" s="227" t="s">
        <v>28</v>
      </c>
      <c r="BI47" s="227" t="s">
        <v>28</v>
      </c>
      <c r="BJ47" s="227" t="s">
        <v>28</v>
      </c>
      <c r="BK47" s="227" t="s">
        <v>28</v>
      </c>
      <c r="BL47" s="293" t="s">
        <v>37</v>
      </c>
      <c r="BM47" s="318" t="s">
        <v>29</v>
      </c>
    </row>
    <row r="48" spans="1:65" s="252" customFormat="1" ht="60" x14ac:dyDescent="0.25">
      <c r="A48" s="449"/>
      <c r="B48" s="234">
        <f>B47+1</f>
        <v>42</v>
      </c>
      <c r="C48" s="264" t="s">
        <v>845</v>
      </c>
      <c r="D48" s="234">
        <v>200</v>
      </c>
      <c r="E48" s="234"/>
      <c r="F48" s="234"/>
      <c r="G48" s="234"/>
      <c r="H48" s="234"/>
      <c r="I48" s="234"/>
      <c r="J48" s="234"/>
      <c r="K48" s="234"/>
      <c r="L48" s="234"/>
      <c r="M48" s="336"/>
      <c r="N48" s="429"/>
      <c r="O48" s="429"/>
      <c r="P48" s="429"/>
      <c r="Q48" s="465"/>
      <c r="R48" s="466"/>
      <c r="S48" s="467"/>
      <c r="T48" s="234" t="s">
        <v>24</v>
      </c>
      <c r="U48" s="234" t="s">
        <v>24</v>
      </c>
      <c r="V48" s="234" t="s">
        <v>24</v>
      </c>
      <c r="W48" s="234" t="s">
        <v>24</v>
      </c>
      <c r="X48" s="234" t="s">
        <v>24</v>
      </c>
      <c r="Y48" s="294" t="s">
        <v>43</v>
      </c>
      <c r="Z48" s="337" t="s">
        <v>52</v>
      </c>
      <c r="AA48" s="337" t="s">
        <v>52</v>
      </c>
      <c r="AB48" s="337" t="s">
        <v>52</v>
      </c>
      <c r="AC48" s="337" t="s">
        <v>52</v>
      </c>
      <c r="AD48" s="234" t="s">
        <v>25</v>
      </c>
      <c r="AE48" s="234" t="s">
        <v>25</v>
      </c>
      <c r="AF48" s="234" t="s">
        <v>25</v>
      </c>
      <c r="AG48" s="234" t="s">
        <v>25</v>
      </c>
      <c r="AH48" s="234" t="s">
        <v>25</v>
      </c>
      <c r="AI48" s="321" t="s">
        <v>43</v>
      </c>
      <c r="AJ48" s="443"/>
      <c r="AK48" s="444"/>
      <c r="AL48" s="256" t="s">
        <v>26</v>
      </c>
      <c r="AM48" s="234" t="s">
        <v>26</v>
      </c>
      <c r="AN48" s="234" t="s">
        <v>26</v>
      </c>
      <c r="AO48" s="234" t="s">
        <v>26</v>
      </c>
      <c r="AP48" s="234" t="s">
        <v>26</v>
      </c>
      <c r="AQ48" s="234" t="s">
        <v>26</v>
      </c>
      <c r="AR48" s="234" t="s">
        <v>26</v>
      </c>
      <c r="AS48" s="234" t="s">
        <v>26</v>
      </c>
      <c r="AT48" s="294" t="s">
        <v>36</v>
      </c>
      <c r="AU48" s="294" t="s">
        <v>37</v>
      </c>
      <c r="AV48" s="234" t="s">
        <v>44</v>
      </c>
      <c r="AW48" s="234" t="s">
        <v>44</v>
      </c>
      <c r="AX48" s="234" t="s">
        <v>44</v>
      </c>
      <c r="AY48" s="234" t="s">
        <v>44</v>
      </c>
      <c r="AZ48" s="234" t="s">
        <v>44</v>
      </c>
      <c r="BA48" s="234" t="s">
        <v>44</v>
      </c>
      <c r="BB48" s="234" t="s">
        <v>44</v>
      </c>
      <c r="BC48" s="234" t="s">
        <v>44</v>
      </c>
      <c r="BD48" s="294" t="s">
        <v>36</v>
      </c>
      <c r="BE48" s="294" t="s">
        <v>37</v>
      </c>
      <c r="BF48" s="296" t="s">
        <v>30</v>
      </c>
      <c r="BG48" s="234" t="s">
        <v>28</v>
      </c>
      <c r="BH48" s="234" t="s">
        <v>28</v>
      </c>
      <c r="BI48" s="234" t="s">
        <v>28</v>
      </c>
      <c r="BJ48" s="234" t="s">
        <v>28</v>
      </c>
      <c r="BK48" s="234" t="s">
        <v>28</v>
      </c>
      <c r="BL48" s="294" t="s">
        <v>37</v>
      </c>
      <c r="BM48" s="297" t="s">
        <v>29</v>
      </c>
    </row>
    <row r="49" spans="1:65" s="252" customFormat="1" ht="60" x14ac:dyDescent="0.25">
      <c r="A49" s="449"/>
      <c r="B49" s="234">
        <f t="shared" ref="B49:B58" si="7">B48+1</f>
        <v>43</v>
      </c>
      <c r="C49" s="264" t="s">
        <v>846</v>
      </c>
      <c r="D49" s="234">
        <v>650</v>
      </c>
      <c r="E49" s="234"/>
      <c r="F49" s="234"/>
      <c r="G49" s="234"/>
      <c r="H49" s="234"/>
      <c r="I49" s="234"/>
      <c r="J49" s="234"/>
      <c r="K49" s="234"/>
      <c r="L49" s="234"/>
      <c r="M49" s="336"/>
      <c r="N49" s="429"/>
      <c r="O49" s="429"/>
      <c r="P49" s="429"/>
      <c r="Q49" s="465"/>
      <c r="R49" s="466"/>
      <c r="S49" s="467"/>
      <c r="T49" s="234" t="s">
        <v>20</v>
      </c>
      <c r="U49" s="234" t="s">
        <v>20</v>
      </c>
      <c r="V49" s="234" t="s">
        <v>20</v>
      </c>
      <c r="W49" s="234" t="s">
        <v>20</v>
      </c>
      <c r="X49" s="234" t="s">
        <v>20</v>
      </c>
      <c r="Y49" s="234" t="s">
        <v>20</v>
      </c>
      <c r="Z49" s="234" t="s">
        <v>20</v>
      </c>
      <c r="AA49" s="234" t="s">
        <v>20</v>
      </c>
      <c r="AB49" s="294" t="s">
        <v>36</v>
      </c>
      <c r="AC49" s="294" t="s">
        <v>37</v>
      </c>
      <c r="AD49" s="337" t="s">
        <v>52</v>
      </c>
      <c r="AE49" s="337" t="s">
        <v>52</v>
      </c>
      <c r="AF49" s="337" t="s">
        <v>52</v>
      </c>
      <c r="AG49" s="337" t="s">
        <v>52</v>
      </c>
      <c r="AH49" s="337" t="s">
        <v>52</v>
      </c>
      <c r="AI49" s="338" t="s">
        <v>52</v>
      </c>
      <c r="AJ49" s="443"/>
      <c r="AK49" s="444"/>
      <c r="AL49" s="256" t="s">
        <v>26</v>
      </c>
      <c r="AM49" s="234" t="s">
        <v>26</v>
      </c>
      <c r="AN49" s="234" t="s">
        <v>26</v>
      </c>
      <c r="AO49" s="234" t="s">
        <v>26</v>
      </c>
      <c r="AP49" s="234" t="s">
        <v>26</v>
      </c>
      <c r="AQ49" s="234" t="s">
        <v>26</v>
      </c>
      <c r="AR49" s="234" t="s">
        <v>26</v>
      </c>
      <c r="AS49" s="234" t="s">
        <v>26</v>
      </c>
      <c r="AT49" s="294" t="s">
        <v>36</v>
      </c>
      <c r="AU49" s="294" t="s">
        <v>37</v>
      </c>
      <c r="AV49" s="234" t="s">
        <v>44</v>
      </c>
      <c r="AW49" s="234" t="s">
        <v>44</v>
      </c>
      <c r="AX49" s="234" t="s">
        <v>44</v>
      </c>
      <c r="AY49" s="234" t="s">
        <v>44</v>
      </c>
      <c r="AZ49" s="234" t="s">
        <v>44</v>
      </c>
      <c r="BA49" s="234" t="s">
        <v>44</v>
      </c>
      <c r="BB49" s="234" t="s">
        <v>44</v>
      </c>
      <c r="BC49" s="234" t="s">
        <v>44</v>
      </c>
      <c r="BD49" s="294" t="s">
        <v>36</v>
      </c>
      <c r="BE49" s="294" t="s">
        <v>37</v>
      </c>
      <c r="BF49" s="296" t="s">
        <v>30</v>
      </c>
      <c r="BG49" s="234" t="s">
        <v>28</v>
      </c>
      <c r="BH49" s="234" t="s">
        <v>28</v>
      </c>
      <c r="BI49" s="234" t="s">
        <v>28</v>
      </c>
      <c r="BJ49" s="234" t="s">
        <v>28</v>
      </c>
      <c r="BK49" s="234" t="s">
        <v>28</v>
      </c>
      <c r="BL49" s="294" t="s">
        <v>37</v>
      </c>
      <c r="BM49" s="297" t="s">
        <v>29</v>
      </c>
    </row>
    <row r="50" spans="1:65" s="252" customFormat="1" ht="60" x14ac:dyDescent="0.25">
      <c r="A50" s="449"/>
      <c r="B50" s="234">
        <f t="shared" si="7"/>
        <v>44</v>
      </c>
      <c r="C50" s="264" t="s">
        <v>847</v>
      </c>
      <c r="D50" s="234">
        <v>650</v>
      </c>
      <c r="E50" s="234"/>
      <c r="F50" s="234"/>
      <c r="G50" s="234"/>
      <c r="H50" s="234"/>
      <c r="I50" s="234"/>
      <c r="J50" s="234"/>
      <c r="K50" s="234"/>
      <c r="L50" s="234"/>
      <c r="M50" s="336"/>
      <c r="N50" s="429"/>
      <c r="O50" s="429"/>
      <c r="P50" s="429"/>
      <c r="Q50" s="465"/>
      <c r="R50" s="466"/>
      <c r="S50" s="467"/>
      <c r="T50" s="234" t="s">
        <v>20</v>
      </c>
      <c r="U50" s="234" t="s">
        <v>20</v>
      </c>
      <c r="V50" s="234" t="s">
        <v>20</v>
      </c>
      <c r="W50" s="234" t="s">
        <v>20</v>
      </c>
      <c r="X50" s="234" t="s">
        <v>20</v>
      </c>
      <c r="Y50" s="234" t="s">
        <v>20</v>
      </c>
      <c r="Z50" s="234" t="s">
        <v>20</v>
      </c>
      <c r="AA50" s="234" t="s">
        <v>20</v>
      </c>
      <c r="AB50" s="234" t="s">
        <v>20</v>
      </c>
      <c r="AC50" s="234" t="s">
        <v>20</v>
      </c>
      <c r="AD50" s="234" t="s">
        <v>20</v>
      </c>
      <c r="AE50" s="234" t="s">
        <v>20</v>
      </c>
      <c r="AF50" s="234" t="s">
        <v>20</v>
      </c>
      <c r="AG50" s="294" t="s">
        <v>36</v>
      </c>
      <c r="AH50" s="294" t="s">
        <v>37</v>
      </c>
      <c r="AI50" s="321" t="s">
        <v>37</v>
      </c>
      <c r="AJ50" s="443"/>
      <c r="AK50" s="444"/>
      <c r="AL50" s="339" t="s">
        <v>52</v>
      </c>
      <c r="AM50" s="337" t="s">
        <v>52</v>
      </c>
      <c r="AN50" s="337" t="s">
        <v>52</v>
      </c>
      <c r="AO50" s="337" t="s">
        <v>52</v>
      </c>
      <c r="AP50" s="337" t="s">
        <v>52</v>
      </c>
      <c r="AQ50" s="337" t="s">
        <v>52</v>
      </c>
      <c r="AR50" s="234" t="s">
        <v>26</v>
      </c>
      <c r="AS50" s="234" t="s">
        <v>26</v>
      </c>
      <c r="AT50" s="234" t="s">
        <v>26</v>
      </c>
      <c r="AU50" s="234" t="s">
        <v>26</v>
      </c>
      <c r="AV50" s="234" t="s">
        <v>26</v>
      </c>
      <c r="AW50" s="294" t="s">
        <v>36</v>
      </c>
      <c r="AX50" s="294" t="s">
        <v>37</v>
      </c>
      <c r="AY50" s="234" t="s">
        <v>26</v>
      </c>
      <c r="AZ50" s="234" t="s">
        <v>26</v>
      </c>
      <c r="BA50" s="234" t="s">
        <v>26</v>
      </c>
      <c r="BB50" s="234" t="s">
        <v>26</v>
      </c>
      <c r="BC50" s="234" t="s">
        <v>26</v>
      </c>
      <c r="BD50" s="294" t="s">
        <v>36</v>
      </c>
      <c r="BE50" s="294" t="s">
        <v>37</v>
      </c>
      <c r="BF50" s="296" t="s">
        <v>30</v>
      </c>
      <c r="BG50" s="234" t="s">
        <v>28</v>
      </c>
      <c r="BH50" s="234" t="s">
        <v>28</v>
      </c>
      <c r="BI50" s="234" t="s">
        <v>28</v>
      </c>
      <c r="BJ50" s="234" t="s">
        <v>28</v>
      </c>
      <c r="BK50" s="234" t="s">
        <v>28</v>
      </c>
      <c r="BL50" s="294" t="s">
        <v>37</v>
      </c>
      <c r="BM50" s="297" t="s">
        <v>29</v>
      </c>
    </row>
    <row r="51" spans="1:65" s="252" customFormat="1" ht="60" x14ac:dyDescent="0.25">
      <c r="A51" s="449"/>
      <c r="B51" s="234">
        <f t="shared" si="7"/>
        <v>45</v>
      </c>
      <c r="C51" s="264" t="s">
        <v>848</v>
      </c>
      <c r="D51" s="234">
        <v>650</v>
      </c>
      <c r="E51" s="234"/>
      <c r="F51" s="234"/>
      <c r="G51" s="234"/>
      <c r="H51" s="234"/>
      <c r="I51" s="234"/>
      <c r="J51" s="234"/>
      <c r="K51" s="234"/>
      <c r="L51" s="234"/>
      <c r="M51" s="336"/>
      <c r="N51" s="429"/>
      <c r="O51" s="429"/>
      <c r="P51" s="429"/>
      <c r="Q51" s="465"/>
      <c r="R51" s="466"/>
      <c r="S51" s="467"/>
      <c r="T51" s="234" t="s">
        <v>20</v>
      </c>
      <c r="U51" s="234" t="s">
        <v>20</v>
      </c>
      <c r="V51" s="234" t="s">
        <v>20</v>
      </c>
      <c r="W51" s="234" t="s">
        <v>20</v>
      </c>
      <c r="X51" s="234" t="s">
        <v>20</v>
      </c>
      <c r="Y51" s="234" t="s">
        <v>20</v>
      </c>
      <c r="Z51" s="234" t="s">
        <v>20</v>
      </c>
      <c r="AA51" s="234" t="s">
        <v>20</v>
      </c>
      <c r="AB51" s="234" t="s">
        <v>20</v>
      </c>
      <c r="AC51" s="234" t="s">
        <v>20</v>
      </c>
      <c r="AD51" s="234" t="s">
        <v>20</v>
      </c>
      <c r="AE51" s="234" t="s">
        <v>20</v>
      </c>
      <c r="AF51" s="234" t="s">
        <v>20</v>
      </c>
      <c r="AG51" s="294" t="s">
        <v>36</v>
      </c>
      <c r="AH51" s="294" t="s">
        <v>37</v>
      </c>
      <c r="AI51" s="321" t="s">
        <v>37</v>
      </c>
      <c r="AJ51" s="443"/>
      <c r="AK51" s="444"/>
      <c r="AL51" s="256" t="s">
        <v>26</v>
      </c>
      <c r="AM51" s="234" t="s">
        <v>26</v>
      </c>
      <c r="AN51" s="234" t="s">
        <v>26</v>
      </c>
      <c r="AO51" s="234" t="s">
        <v>26</v>
      </c>
      <c r="AP51" s="234" t="s">
        <v>26</v>
      </c>
      <c r="AQ51" s="294" t="s">
        <v>36</v>
      </c>
      <c r="AR51" s="294" t="s">
        <v>37</v>
      </c>
      <c r="AS51" s="337" t="s">
        <v>52</v>
      </c>
      <c r="AT51" s="337" t="s">
        <v>52</v>
      </c>
      <c r="AU51" s="337" t="s">
        <v>52</v>
      </c>
      <c r="AV51" s="337" t="s">
        <v>52</v>
      </c>
      <c r="AW51" s="337" t="s">
        <v>52</v>
      </c>
      <c r="AX51" s="337" t="s">
        <v>52</v>
      </c>
      <c r="AY51" s="340" t="s">
        <v>26</v>
      </c>
      <c r="AZ51" s="234" t="s">
        <v>26</v>
      </c>
      <c r="BA51" s="234" t="s">
        <v>26</v>
      </c>
      <c r="BB51" s="234" t="s">
        <v>26</v>
      </c>
      <c r="BC51" s="234" t="s">
        <v>26</v>
      </c>
      <c r="BD51" s="294" t="s">
        <v>36</v>
      </c>
      <c r="BE51" s="294" t="s">
        <v>37</v>
      </c>
      <c r="BF51" s="296" t="s">
        <v>30</v>
      </c>
      <c r="BG51" s="234" t="s">
        <v>28</v>
      </c>
      <c r="BH51" s="234" t="s">
        <v>28</v>
      </c>
      <c r="BI51" s="234" t="s">
        <v>28</v>
      </c>
      <c r="BJ51" s="234" t="s">
        <v>28</v>
      </c>
      <c r="BK51" s="234" t="s">
        <v>28</v>
      </c>
      <c r="BL51" s="294" t="s">
        <v>37</v>
      </c>
      <c r="BM51" s="297" t="s">
        <v>29</v>
      </c>
    </row>
    <row r="52" spans="1:65" s="252" customFormat="1" ht="30" x14ac:dyDescent="0.25">
      <c r="A52" s="449"/>
      <c r="B52" s="234">
        <f t="shared" si="7"/>
        <v>46</v>
      </c>
      <c r="C52" s="264" t="s">
        <v>849</v>
      </c>
      <c r="D52" s="234">
        <v>200</v>
      </c>
      <c r="E52" s="234"/>
      <c r="F52" s="234"/>
      <c r="G52" s="234"/>
      <c r="H52" s="234"/>
      <c r="I52" s="234"/>
      <c r="J52" s="234"/>
      <c r="K52" s="234"/>
      <c r="L52" s="234"/>
      <c r="M52" s="336"/>
      <c r="N52" s="429"/>
      <c r="O52" s="429"/>
      <c r="P52" s="429"/>
      <c r="Q52" s="465"/>
      <c r="R52" s="466"/>
      <c r="S52" s="467"/>
      <c r="T52" s="234" t="s">
        <v>20</v>
      </c>
      <c r="U52" s="234" t="s">
        <v>20</v>
      </c>
      <c r="V52" s="234" t="s">
        <v>20</v>
      </c>
      <c r="W52" s="234" t="s">
        <v>20</v>
      </c>
      <c r="X52" s="234" t="s">
        <v>20</v>
      </c>
      <c r="Y52" s="234" t="s">
        <v>20</v>
      </c>
      <c r="Z52" s="234" t="s">
        <v>20</v>
      </c>
      <c r="AA52" s="234" t="s">
        <v>20</v>
      </c>
      <c r="AB52" s="234" t="s">
        <v>20</v>
      </c>
      <c r="AC52" s="234" t="s">
        <v>20</v>
      </c>
      <c r="AD52" s="234" t="s">
        <v>20</v>
      </c>
      <c r="AE52" s="234" t="s">
        <v>20</v>
      </c>
      <c r="AF52" s="234" t="s">
        <v>20</v>
      </c>
      <c r="AG52" s="294" t="s">
        <v>36</v>
      </c>
      <c r="AH52" s="294" t="s">
        <v>37</v>
      </c>
      <c r="AI52" s="321" t="s">
        <v>37</v>
      </c>
      <c r="AJ52" s="443"/>
      <c r="AK52" s="444"/>
      <c r="AL52" s="256" t="s">
        <v>26</v>
      </c>
      <c r="AM52" s="234" t="s">
        <v>26</v>
      </c>
      <c r="AN52" s="234" t="s">
        <v>26</v>
      </c>
      <c r="AO52" s="234" t="s">
        <v>26</v>
      </c>
      <c r="AP52" s="234" t="s">
        <v>26</v>
      </c>
      <c r="AQ52" s="234" t="s">
        <v>26</v>
      </c>
      <c r="AR52" s="234" t="s">
        <v>26</v>
      </c>
      <c r="AS52" s="234" t="s">
        <v>26</v>
      </c>
      <c r="AT52" s="294" t="s">
        <v>36</v>
      </c>
      <c r="AU52" s="294" t="s">
        <v>37</v>
      </c>
      <c r="AV52" s="234" t="s">
        <v>44</v>
      </c>
      <c r="AW52" s="234" t="s">
        <v>44</v>
      </c>
      <c r="AX52" s="234" t="s">
        <v>44</v>
      </c>
      <c r="AY52" s="340" t="s">
        <v>44</v>
      </c>
      <c r="AZ52" s="234" t="s">
        <v>44</v>
      </c>
      <c r="BA52" s="234" t="s">
        <v>44</v>
      </c>
      <c r="BB52" s="234" t="s">
        <v>44</v>
      </c>
      <c r="BC52" s="234" t="s">
        <v>44</v>
      </c>
      <c r="BD52" s="294" t="s">
        <v>36</v>
      </c>
      <c r="BE52" s="294" t="s">
        <v>37</v>
      </c>
      <c r="BF52" s="296" t="s">
        <v>30</v>
      </c>
      <c r="BG52" s="234" t="s">
        <v>28</v>
      </c>
      <c r="BH52" s="234" t="s">
        <v>28</v>
      </c>
      <c r="BI52" s="234" t="s">
        <v>28</v>
      </c>
      <c r="BJ52" s="234" t="s">
        <v>28</v>
      </c>
      <c r="BK52" s="234" t="s">
        <v>28</v>
      </c>
      <c r="BL52" s="294" t="s">
        <v>37</v>
      </c>
      <c r="BM52" s="297" t="s">
        <v>29</v>
      </c>
    </row>
    <row r="53" spans="1:65" s="252" customFormat="1" ht="15" customHeight="1" x14ac:dyDescent="0.25">
      <c r="A53" s="449"/>
      <c r="B53" s="234">
        <f t="shared" si="7"/>
        <v>47</v>
      </c>
      <c r="C53" s="264" t="s">
        <v>828</v>
      </c>
      <c r="D53" s="234">
        <v>60</v>
      </c>
      <c r="E53" s="234"/>
      <c r="F53" s="234"/>
      <c r="G53" s="234"/>
      <c r="H53" s="234"/>
      <c r="I53" s="234"/>
      <c r="J53" s="234"/>
      <c r="K53" s="234"/>
      <c r="L53" s="234"/>
      <c r="M53" s="336"/>
      <c r="N53" s="429"/>
      <c r="O53" s="429"/>
      <c r="P53" s="429"/>
      <c r="Q53" s="465"/>
      <c r="R53" s="466"/>
      <c r="S53" s="467"/>
      <c r="T53" s="234" t="s">
        <v>20</v>
      </c>
      <c r="U53" s="234" t="s">
        <v>20</v>
      </c>
      <c r="V53" s="234" t="s">
        <v>20</v>
      </c>
      <c r="W53" s="234" t="s">
        <v>20</v>
      </c>
      <c r="X53" s="234" t="s">
        <v>20</v>
      </c>
      <c r="Y53" s="234" t="s">
        <v>20</v>
      </c>
      <c r="Z53" s="234" t="s">
        <v>20</v>
      </c>
      <c r="AA53" s="234" t="s">
        <v>20</v>
      </c>
      <c r="AB53" s="234" t="s">
        <v>20</v>
      </c>
      <c r="AC53" s="234" t="s">
        <v>20</v>
      </c>
      <c r="AD53" s="234" t="s">
        <v>20</v>
      </c>
      <c r="AE53" s="234" t="s">
        <v>20</v>
      </c>
      <c r="AF53" s="234" t="s">
        <v>20</v>
      </c>
      <c r="AG53" s="294" t="s">
        <v>36</v>
      </c>
      <c r="AH53" s="294" t="s">
        <v>37</v>
      </c>
      <c r="AI53" s="321" t="s">
        <v>37</v>
      </c>
      <c r="AJ53" s="443"/>
      <c r="AK53" s="444"/>
      <c r="AL53" s="256" t="s">
        <v>26</v>
      </c>
      <c r="AM53" s="234" t="s">
        <v>26</v>
      </c>
      <c r="AN53" s="234" t="s">
        <v>26</v>
      </c>
      <c r="AO53" s="234" t="s">
        <v>26</v>
      </c>
      <c r="AP53" s="234" t="s">
        <v>26</v>
      </c>
      <c r="AQ53" s="294" t="s">
        <v>36</v>
      </c>
      <c r="AR53" s="294" t="s">
        <v>37</v>
      </c>
      <c r="AS53" s="337" t="s">
        <v>52</v>
      </c>
      <c r="AT53" s="337" t="s">
        <v>52</v>
      </c>
      <c r="AU53" s="337" t="s">
        <v>52</v>
      </c>
      <c r="AV53" s="337" t="s">
        <v>52</v>
      </c>
      <c r="AW53" s="337" t="s">
        <v>52</v>
      </c>
      <c r="AX53" s="337" t="s">
        <v>52</v>
      </c>
      <c r="AY53" s="340" t="s">
        <v>26</v>
      </c>
      <c r="AZ53" s="234" t="s">
        <v>26</v>
      </c>
      <c r="BA53" s="234" t="s">
        <v>26</v>
      </c>
      <c r="BB53" s="234" t="s">
        <v>26</v>
      </c>
      <c r="BC53" s="234" t="s">
        <v>26</v>
      </c>
      <c r="BD53" s="294" t="s">
        <v>36</v>
      </c>
      <c r="BE53" s="294" t="s">
        <v>37</v>
      </c>
      <c r="BF53" s="296" t="s">
        <v>30</v>
      </c>
      <c r="BG53" s="234" t="s">
        <v>28</v>
      </c>
      <c r="BH53" s="234" t="s">
        <v>28</v>
      </c>
      <c r="BI53" s="234" t="s">
        <v>28</v>
      </c>
      <c r="BJ53" s="234" t="s">
        <v>28</v>
      </c>
      <c r="BK53" s="234" t="s">
        <v>28</v>
      </c>
      <c r="BL53" s="294" t="s">
        <v>37</v>
      </c>
      <c r="BM53" s="297" t="s">
        <v>29</v>
      </c>
    </row>
    <row r="54" spans="1:65" s="252" customFormat="1" ht="15" customHeight="1" thickBot="1" x14ac:dyDescent="0.3">
      <c r="A54" s="449"/>
      <c r="B54" s="234">
        <f t="shared" si="7"/>
        <v>48</v>
      </c>
      <c r="C54" s="264" t="s">
        <v>850</v>
      </c>
      <c r="D54" s="234">
        <v>190</v>
      </c>
      <c r="E54" s="234"/>
      <c r="F54" s="234"/>
      <c r="G54" s="234"/>
      <c r="H54" s="234"/>
      <c r="I54" s="234"/>
      <c r="J54" s="234"/>
      <c r="K54" s="234"/>
      <c r="L54" s="234"/>
      <c r="M54" s="336"/>
      <c r="N54" s="429"/>
      <c r="O54" s="429"/>
      <c r="P54" s="429"/>
      <c r="Q54" s="465"/>
      <c r="R54" s="466"/>
      <c r="S54" s="467"/>
      <c r="T54" s="234" t="s">
        <v>24</v>
      </c>
      <c r="U54" s="234" t="s">
        <v>24</v>
      </c>
      <c r="V54" s="234" t="s">
        <v>24</v>
      </c>
      <c r="W54" s="234" t="s">
        <v>24</v>
      </c>
      <c r="X54" s="234" t="s">
        <v>24</v>
      </c>
      <c r="Y54" s="294" t="s">
        <v>43</v>
      </c>
      <c r="Z54" s="337" t="s">
        <v>52</v>
      </c>
      <c r="AA54" s="337" t="s">
        <v>52</v>
      </c>
      <c r="AB54" s="337" t="s">
        <v>52</v>
      </c>
      <c r="AC54" s="337" t="s">
        <v>52</v>
      </c>
      <c r="AD54" s="234" t="s">
        <v>25</v>
      </c>
      <c r="AE54" s="234" t="s">
        <v>25</v>
      </c>
      <c r="AF54" s="234" t="s">
        <v>25</v>
      </c>
      <c r="AG54" s="234" t="s">
        <v>25</v>
      </c>
      <c r="AH54" s="234" t="s">
        <v>25</v>
      </c>
      <c r="AI54" s="341" t="s">
        <v>43</v>
      </c>
      <c r="AJ54" s="443"/>
      <c r="AK54" s="444"/>
      <c r="AL54" s="234" t="s">
        <v>26</v>
      </c>
      <c r="AM54" s="234" t="s">
        <v>26</v>
      </c>
      <c r="AN54" s="234" t="s">
        <v>26</v>
      </c>
      <c r="AO54" s="234" t="s">
        <v>26</v>
      </c>
      <c r="AP54" s="234" t="s">
        <v>26</v>
      </c>
      <c r="AQ54" s="294" t="s">
        <v>36</v>
      </c>
      <c r="AR54" s="294" t="s">
        <v>37</v>
      </c>
      <c r="AS54" s="234" t="s">
        <v>44</v>
      </c>
      <c r="AT54" s="234" t="s">
        <v>44</v>
      </c>
      <c r="AU54" s="234" t="s">
        <v>44</v>
      </c>
      <c r="AV54" s="234" t="s">
        <v>44</v>
      </c>
      <c r="AW54" s="234" t="s">
        <v>44</v>
      </c>
      <c r="AX54" s="294" t="s">
        <v>43</v>
      </c>
      <c r="AY54" s="340" t="s">
        <v>45</v>
      </c>
      <c r="AZ54" s="234" t="s">
        <v>45</v>
      </c>
      <c r="BA54" s="234" t="s">
        <v>45</v>
      </c>
      <c r="BB54" s="234" t="s">
        <v>45</v>
      </c>
      <c r="BC54" s="234" t="s">
        <v>45</v>
      </c>
      <c r="BD54" s="294" t="s">
        <v>36</v>
      </c>
      <c r="BE54" s="294" t="s">
        <v>37</v>
      </c>
      <c r="BF54" s="296" t="s">
        <v>30</v>
      </c>
      <c r="BG54" s="234" t="s">
        <v>28</v>
      </c>
      <c r="BH54" s="234" t="s">
        <v>28</v>
      </c>
      <c r="BI54" s="234" t="s">
        <v>28</v>
      </c>
      <c r="BJ54" s="234" t="s">
        <v>28</v>
      </c>
      <c r="BK54" s="234" t="s">
        <v>28</v>
      </c>
      <c r="BL54" s="294" t="s">
        <v>37</v>
      </c>
      <c r="BM54" s="297" t="s">
        <v>29</v>
      </c>
    </row>
    <row r="55" spans="1:65" s="252" customFormat="1" ht="30.75" thickBot="1" x14ac:dyDescent="0.3">
      <c r="A55" s="449"/>
      <c r="B55" s="234">
        <f t="shared" si="7"/>
        <v>49</v>
      </c>
      <c r="C55" s="299" t="s">
        <v>851</v>
      </c>
      <c r="D55" s="234">
        <v>510</v>
      </c>
      <c r="E55" s="234"/>
      <c r="F55" s="234"/>
      <c r="G55" s="234"/>
      <c r="H55" s="234"/>
      <c r="I55" s="234"/>
      <c r="J55" s="234"/>
      <c r="K55" s="234"/>
      <c r="L55" s="234"/>
      <c r="M55" s="336"/>
      <c r="N55" s="429"/>
      <c r="O55" s="429"/>
      <c r="P55" s="429"/>
      <c r="Q55" s="468"/>
      <c r="R55" s="469"/>
      <c r="S55" s="470"/>
      <c r="T55" s="234" t="s">
        <v>20</v>
      </c>
      <c r="U55" s="234" t="s">
        <v>20</v>
      </c>
      <c r="V55" s="234" t="s">
        <v>20</v>
      </c>
      <c r="W55" s="234" t="s">
        <v>20</v>
      </c>
      <c r="X55" s="234" t="s">
        <v>20</v>
      </c>
      <c r="Y55" s="234" t="s">
        <v>20</v>
      </c>
      <c r="Z55" s="234" t="s">
        <v>20</v>
      </c>
      <c r="AA55" s="234" t="s">
        <v>20</v>
      </c>
      <c r="AB55" s="234" t="s">
        <v>20</v>
      </c>
      <c r="AC55" s="234" t="s">
        <v>20</v>
      </c>
      <c r="AD55" s="234" t="s">
        <v>20</v>
      </c>
      <c r="AE55" s="234" t="s">
        <v>20</v>
      </c>
      <c r="AF55" s="294" t="s">
        <v>36</v>
      </c>
      <c r="AG55" s="294" t="s">
        <v>37</v>
      </c>
      <c r="AH55" s="342" t="s">
        <v>37</v>
      </c>
      <c r="AI55" s="343"/>
      <c r="AJ55" s="445"/>
      <c r="AK55" s="444"/>
      <c r="AL55" s="256" t="s">
        <v>26</v>
      </c>
      <c r="AM55" s="234" t="s">
        <v>26</v>
      </c>
      <c r="AN55" s="234" t="s">
        <v>26</v>
      </c>
      <c r="AO55" s="234" t="s">
        <v>26</v>
      </c>
      <c r="AP55" s="234" t="s">
        <v>26</v>
      </c>
      <c r="AQ55" s="234" t="s">
        <v>26</v>
      </c>
      <c r="AR55" s="234" t="s">
        <v>26</v>
      </c>
      <c r="AS55" s="234" t="s">
        <v>26</v>
      </c>
      <c r="AT55" s="294" t="s">
        <v>36</v>
      </c>
      <c r="AU55" s="294" t="s">
        <v>37</v>
      </c>
      <c r="AV55" s="234" t="s">
        <v>44</v>
      </c>
      <c r="AW55" s="234" t="s">
        <v>44</v>
      </c>
      <c r="AX55" s="234" t="s">
        <v>44</v>
      </c>
      <c r="AY55" s="340" t="s">
        <v>44</v>
      </c>
      <c r="AZ55" s="234" t="s">
        <v>44</v>
      </c>
      <c r="BA55" s="234" t="s">
        <v>44</v>
      </c>
      <c r="BB55" s="234" t="s">
        <v>44</v>
      </c>
      <c r="BC55" s="234" t="s">
        <v>44</v>
      </c>
      <c r="BD55" s="294" t="s">
        <v>36</v>
      </c>
      <c r="BE55" s="294" t="s">
        <v>37</v>
      </c>
      <c r="BF55" s="296" t="s">
        <v>30</v>
      </c>
      <c r="BG55" s="234" t="s">
        <v>28</v>
      </c>
      <c r="BH55" s="234" t="s">
        <v>28</v>
      </c>
      <c r="BI55" s="234" t="s">
        <v>28</v>
      </c>
      <c r="BJ55" s="234" t="s">
        <v>28</v>
      </c>
      <c r="BK55" s="234" t="s">
        <v>28</v>
      </c>
      <c r="BL55" s="294" t="s">
        <v>37</v>
      </c>
      <c r="BM55" s="297" t="s">
        <v>29</v>
      </c>
    </row>
    <row r="56" spans="1:65" s="252" customFormat="1" ht="30.75" customHeight="1" thickBot="1" x14ac:dyDescent="0.3">
      <c r="A56" s="449"/>
      <c r="B56" s="234">
        <f t="shared" si="7"/>
        <v>50</v>
      </c>
      <c r="C56" s="264" t="s">
        <v>852</v>
      </c>
      <c r="D56" s="234"/>
      <c r="E56" s="234"/>
      <c r="F56" s="234"/>
      <c r="G56" s="234"/>
      <c r="H56" s="234"/>
      <c r="I56" s="234"/>
      <c r="J56" s="234"/>
      <c r="K56" s="234"/>
      <c r="L56" s="234"/>
      <c r="M56" s="336"/>
      <c r="N56" s="473" t="s">
        <v>853</v>
      </c>
      <c r="O56" s="475" t="s">
        <v>818</v>
      </c>
      <c r="P56" s="475"/>
      <c r="Q56" s="475"/>
      <c r="R56" s="475"/>
      <c r="S56" s="475"/>
      <c r="T56" s="487" t="s">
        <v>860</v>
      </c>
      <c r="U56" s="488"/>
      <c r="V56" s="488"/>
      <c r="W56" s="488"/>
      <c r="X56" s="488"/>
      <c r="Y56" s="488"/>
      <c r="Z56" s="488"/>
      <c r="AA56" s="488"/>
      <c r="AB56" s="488"/>
      <c r="AC56" s="488"/>
      <c r="AD56" s="488"/>
      <c r="AE56" s="488"/>
      <c r="AF56" s="488"/>
      <c r="AG56" s="488"/>
      <c r="AH56" s="488"/>
      <c r="AI56" s="489"/>
      <c r="AJ56" s="445"/>
      <c r="AK56" s="444"/>
      <c r="AL56" s="491" t="s">
        <v>860</v>
      </c>
      <c r="AM56" s="490"/>
      <c r="AN56" s="490"/>
      <c r="AO56" s="490"/>
      <c r="AP56" s="490"/>
      <c r="AQ56" s="490"/>
      <c r="AR56" s="490"/>
      <c r="AS56" s="490"/>
      <c r="AT56" s="490"/>
      <c r="AU56" s="490"/>
      <c r="AV56" s="490"/>
      <c r="AW56" s="490"/>
      <c r="AX56" s="490"/>
      <c r="AY56" s="490"/>
      <c r="AZ56" s="490"/>
      <c r="BA56" s="490"/>
      <c r="BB56" s="490"/>
      <c r="BC56" s="490"/>
      <c r="BD56" s="490"/>
      <c r="BE56" s="490"/>
      <c r="BF56" s="490"/>
      <c r="BG56" s="490"/>
      <c r="BH56" s="490"/>
      <c r="BI56" s="490"/>
      <c r="BJ56" s="490"/>
      <c r="BK56" s="490"/>
      <c r="BL56" s="490"/>
      <c r="BM56" s="492"/>
    </row>
    <row r="57" spans="1:65" s="252" customFormat="1" ht="45.75" thickBot="1" x14ac:dyDescent="0.3">
      <c r="A57" s="449"/>
      <c r="B57" s="234">
        <f t="shared" si="7"/>
        <v>51</v>
      </c>
      <c r="C57" s="299" t="s">
        <v>854</v>
      </c>
      <c r="D57" s="234"/>
      <c r="E57" s="234"/>
      <c r="F57" s="234"/>
      <c r="G57" s="234"/>
      <c r="H57" s="234"/>
      <c r="I57" s="234"/>
      <c r="J57" s="234"/>
      <c r="K57" s="234"/>
      <c r="L57" s="234"/>
      <c r="M57" s="336"/>
      <c r="N57" s="474"/>
      <c r="O57" s="476"/>
      <c r="P57" s="476"/>
      <c r="Q57" s="476"/>
      <c r="R57" s="476"/>
      <c r="S57" s="476"/>
      <c r="T57" s="487" t="s">
        <v>860</v>
      </c>
      <c r="U57" s="488"/>
      <c r="V57" s="488"/>
      <c r="W57" s="488"/>
      <c r="X57" s="488"/>
      <c r="Y57" s="488"/>
      <c r="Z57" s="488"/>
      <c r="AA57" s="488"/>
      <c r="AB57" s="488"/>
      <c r="AC57" s="488"/>
      <c r="AD57" s="488"/>
      <c r="AE57" s="488"/>
      <c r="AF57" s="488"/>
      <c r="AG57" s="488"/>
      <c r="AH57" s="488"/>
      <c r="AI57" s="343"/>
      <c r="AJ57" s="445"/>
      <c r="AK57" s="444"/>
      <c r="AL57" s="491" t="s">
        <v>860</v>
      </c>
      <c r="AM57" s="490"/>
      <c r="AN57" s="490"/>
      <c r="AO57" s="490"/>
      <c r="AP57" s="490"/>
      <c r="AQ57" s="490"/>
      <c r="AR57" s="490"/>
      <c r="AS57" s="490"/>
      <c r="AT57" s="490"/>
      <c r="AU57" s="490"/>
      <c r="AV57" s="490"/>
      <c r="AW57" s="490"/>
      <c r="AX57" s="490"/>
      <c r="AY57" s="490"/>
      <c r="AZ57" s="490"/>
      <c r="BA57" s="490"/>
      <c r="BB57" s="490"/>
      <c r="BC57" s="490"/>
      <c r="BD57" s="490"/>
      <c r="BE57" s="490"/>
      <c r="BF57" s="490"/>
      <c r="BG57" s="490"/>
      <c r="BH57" s="490"/>
      <c r="BI57" s="490"/>
      <c r="BJ57" s="490"/>
      <c r="BK57" s="490"/>
      <c r="BL57" s="490"/>
      <c r="BM57" s="492"/>
    </row>
    <row r="58" spans="1:65" s="252" customFormat="1" ht="23.25" customHeight="1" thickBot="1" x14ac:dyDescent="0.3">
      <c r="A58" s="449"/>
      <c r="B58" s="234">
        <f t="shared" si="7"/>
        <v>52</v>
      </c>
      <c r="C58" s="344" t="s">
        <v>824</v>
      </c>
      <c r="D58" s="234"/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345" t="s">
        <v>53</v>
      </c>
      <c r="Q58" s="345" t="s">
        <v>53</v>
      </c>
      <c r="R58" s="345" t="s">
        <v>53</v>
      </c>
      <c r="S58" s="345" t="s">
        <v>53</v>
      </c>
      <c r="T58" s="345" t="s">
        <v>53</v>
      </c>
      <c r="U58" s="345" t="s">
        <v>53</v>
      </c>
      <c r="V58" s="345" t="s">
        <v>53</v>
      </c>
      <c r="W58" s="345" t="s">
        <v>53</v>
      </c>
      <c r="X58" s="345" t="s">
        <v>53</v>
      </c>
      <c r="Y58" s="345" t="s">
        <v>53</v>
      </c>
      <c r="Z58" s="236" t="s">
        <v>39</v>
      </c>
      <c r="AA58" s="236" t="s">
        <v>39</v>
      </c>
      <c r="AB58" s="236" t="s">
        <v>39</v>
      </c>
      <c r="AC58" s="236" t="s">
        <v>39</v>
      </c>
      <c r="AD58" s="236" t="s">
        <v>39</v>
      </c>
      <c r="AE58" s="236" t="s">
        <v>39</v>
      </c>
      <c r="AF58" s="236" t="s">
        <v>39</v>
      </c>
      <c r="AG58" s="236" t="s">
        <v>39</v>
      </c>
      <c r="AH58" s="236" t="s">
        <v>39</v>
      </c>
      <c r="AI58" s="346" t="s">
        <v>39</v>
      </c>
      <c r="AJ58" s="443"/>
      <c r="AK58" s="444"/>
      <c r="AL58" s="238" t="s">
        <v>39</v>
      </c>
      <c r="AM58" s="236" t="s">
        <v>39</v>
      </c>
      <c r="AN58" s="236" t="s">
        <v>39</v>
      </c>
      <c r="AO58" s="236" t="s">
        <v>39</v>
      </c>
      <c r="AP58" s="236" t="s">
        <v>39</v>
      </c>
      <c r="AQ58" s="236" t="s">
        <v>39</v>
      </c>
      <c r="AR58" s="236" t="s">
        <v>39</v>
      </c>
      <c r="AS58" s="236" t="s">
        <v>39</v>
      </c>
      <c r="AT58" s="236" t="s">
        <v>39</v>
      </c>
      <c r="AU58" s="236" t="s">
        <v>39</v>
      </c>
      <c r="AV58" s="236" t="s">
        <v>39</v>
      </c>
      <c r="AW58" s="236" t="s">
        <v>39</v>
      </c>
      <c r="AX58" s="236" t="s">
        <v>39</v>
      </c>
      <c r="AY58" s="236" t="s">
        <v>39</v>
      </c>
      <c r="AZ58" s="236" t="s">
        <v>39</v>
      </c>
      <c r="BA58" s="236" t="s">
        <v>39</v>
      </c>
      <c r="BB58" s="236" t="s">
        <v>39</v>
      </c>
      <c r="BC58" s="236" t="s">
        <v>39</v>
      </c>
      <c r="BD58" s="236" t="s">
        <v>39</v>
      </c>
      <c r="BE58" s="236" t="s">
        <v>39</v>
      </c>
      <c r="BF58" s="236" t="s">
        <v>39</v>
      </c>
      <c r="BG58" s="236" t="s">
        <v>39</v>
      </c>
      <c r="BH58" s="236" t="s">
        <v>39</v>
      </c>
      <c r="BI58" s="236" t="s">
        <v>39</v>
      </c>
      <c r="BJ58" s="236" t="s">
        <v>39</v>
      </c>
      <c r="BK58" s="236" t="s">
        <v>39</v>
      </c>
      <c r="BL58" s="236" t="s">
        <v>39</v>
      </c>
      <c r="BM58" s="239" t="s">
        <v>39</v>
      </c>
    </row>
    <row r="59" spans="1:65" s="252" customFormat="1" ht="18.95" customHeight="1" x14ac:dyDescent="0.25">
      <c r="A59" s="471" t="s">
        <v>718</v>
      </c>
      <c r="B59" s="227">
        <f>B58+1</f>
        <v>53</v>
      </c>
      <c r="C59" s="247" t="s">
        <v>60</v>
      </c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  <c r="O59" s="227"/>
      <c r="P59" s="227"/>
      <c r="Q59" s="227"/>
      <c r="R59" s="90" t="s">
        <v>56</v>
      </c>
      <c r="S59" s="90" t="s">
        <v>56</v>
      </c>
      <c r="T59" s="90" t="s">
        <v>56</v>
      </c>
      <c r="U59" s="90" t="s">
        <v>56</v>
      </c>
      <c r="V59" s="90" t="s">
        <v>56</v>
      </c>
      <c r="W59" s="90" t="s">
        <v>56</v>
      </c>
      <c r="X59" s="90" t="s">
        <v>56</v>
      </c>
      <c r="Y59" s="90" t="s">
        <v>56</v>
      </c>
      <c r="Z59" s="90" t="s">
        <v>56</v>
      </c>
      <c r="AA59" s="90" t="s">
        <v>56</v>
      </c>
      <c r="AB59" s="90" t="s">
        <v>56</v>
      </c>
      <c r="AC59" s="90" t="s">
        <v>56</v>
      </c>
      <c r="AD59" s="90" t="s">
        <v>56</v>
      </c>
      <c r="AE59" s="90" t="s">
        <v>56</v>
      </c>
      <c r="AF59" s="90" t="s">
        <v>56</v>
      </c>
      <c r="AG59" s="90" t="s">
        <v>56</v>
      </c>
      <c r="AH59" s="90" t="s">
        <v>56</v>
      </c>
      <c r="AI59" s="91" t="s">
        <v>56</v>
      </c>
      <c r="AJ59" s="443"/>
      <c r="AK59" s="444"/>
      <c r="AL59" s="92" t="s">
        <v>56</v>
      </c>
      <c r="AM59" s="90" t="s">
        <v>56</v>
      </c>
      <c r="AN59" s="90" t="s">
        <v>56</v>
      </c>
      <c r="AO59" s="90" t="s">
        <v>56</v>
      </c>
      <c r="AP59" s="90" t="s">
        <v>56</v>
      </c>
      <c r="AQ59" s="90" t="s">
        <v>56</v>
      </c>
      <c r="AR59" s="90" t="s">
        <v>56</v>
      </c>
      <c r="AS59" s="90" t="s">
        <v>56</v>
      </c>
      <c r="AT59" s="90" t="s">
        <v>56</v>
      </c>
      <c r="AU59" s="90" t="s">
        <v>56</v>
      </c>
      <c r="AV59" s="90" t="s">
        <v>56</v>
      </c>
      <c r="AW59" s="90" t="s">
        <v>56</v>
      </c>
      <c r="AX59" s="90" t="s">
        <v>56</v>
      </c>
      <c r="AY59" s="90" t="s">
        <v>56</v>
      </c>
      <c r="AZ59" s="90" t="s">
        <v>56</v>
      </c>
      <c r="BA59" s="90" t="s">
        <v>56</v>
      </c>
      <c r="BB59" s="90" t="s">
        <v>56</v>
      </c>
      <c r="BC59" s="90" t="s">
        <v>56</v>
      </c>
      <c r="BD59" s="227"/>
      <c r="BE59" s="227"/>
      <c r="BF59" s="227"/>
      <c r="BG59" s="227"/>
      <c r="BH59" s="227"/>
      <c r="BI59" s="227"/>
      <c r="BJ59" s="227"/>
      <c r="BK59" s="227"/>
      <c r="BL59" s="227"/>
      <c r="BM59" s="251"/>
    </row>
    <row r="60" spans="1:65" s="252" customFormat="1" ht="18.95" customHeight="1" thickBot="1" x14ac:dyDescent="0.3">
      <c r="A60" s="472"/>
      <c r="B60" s="240">
        <f t="shared" ref="B60:B65" si="8">B59+1</f>
        <v>54</v>
      </c>
      <c r="C60" s="245" t="s">
        <v>738</v>
      </c>
      <c r="D60" s="240"/>
      <c r="E60" s="240"/>
      <c r="F60" s="240"/>
      <c r="G60" s="240"/>
      <c r="H60" s="240"/>
      <c r="I60" s="240"/>
      <c r="J60" s="240"/>
      <c r="K60" s="240"/>
      <c r="L60" s="240"/>
      <c r="M60" s="240"/>
      <c r="N60" s="240"/>
      <c r="O60" s="240"/>
      <c r="P60" s="240"/>
      <c r="Q60" s="240"/>
      <c r="R60" s="347" t="s">
        <v>57</v>
      </c>
      <c r="S60" s="347" t="s">
        <v>57</v>
      </c>
      <c r="T60" s="347" t="s">
        <v>57</v>
      </c>
      <c r="U60" s="347" t="s">
        <v>57</v>
      </c>
      <c r="V60" s="347" t="s">
        <v>57</v>
      </c>
      <c r="W60" s="347" t="s">
        <v>57</v>
      </c>
      <c r="X60" s="347" t="s">
        <v>57</v>
      </c>
      <c r="Y60" s="347" t="s">
        <v>57</v>
      </c>
      <c r="Z60" s="347" t="s">
        <v>57</v>
      </c>
      <c r="AA60" s="347" t="s">
        <v>57</v>
      </c>
      <c r="AB60" s="347" t="s">
        <v>57</v>
      </c>
      <c r="AC60" s="347" t="s">
        <v>57</v>
      </c>
      <c r="AD60" s="347" t="s">
        <v>57</v>
      </c>
      <c r="AE60" s="347" t="s">
        <v>57</v>
      </c>
      <c r="AF60" s="347" t="s">
        <v>57</v>
      </c>
      <c r="AG60" s="347" t="s">
        <v>57</v>
      </c>
      <c r="AH60" s="347" t="s">
        <v>57</v>
      </c>
      <c r="AI60" s="347" t="s">
        <v>57</v>
      </c>
      <c r="AJ60" s="443"/>
      <c r="AK60" s="444"/>
      <c r="AL60" s="244"/>
      <c r="AM60" s="240"/>
      <c r="AN60" s="240"/>
      <c r="AO60" s="240"/>
      <c r="AP60" s="240"/>
      <c r="AQ60" s="240"/>
      <c r="AR60" s="240"/>
      <c r="AS60" s="240"/>
      <c r="AT60" s="240"/>
      <c r="AU60" s="240"/>
      <c r="AV60" s="240"/>
      <c r="AW60" s="240"/>
      <c r="AX60" s="240"/>
      <c r="AY60" s="240"/>
      <c r="AZ60" s="240"/>
      <c r="BA60" s="240"/>
      <c r="BB60" s="240"/>
      <c r="BC60" s="240"/>
      <c r="BD60" s="240"/>
      <c r="BE60" s="240"/>
      <c r="BF60" s="240"/>
      <c r="BG60" s="240"/>
      <c r="BH60" s="240"/>
      <c r="BI60" s="240"/>
      <c r="BJ60" s="240"/>
      <c r="BK60" s="240"/>
      <c r="BL60" s="240"/>
      <c r="BM60" s="246"/>
    </row>
    <row r="61" spans="1:65" s="252" customFormat="1" ht="35.25" thickBot="1" x14ac:dyDescent="0.3">
      <c r="A61" s="348" t="s">
        <v>61</v>
      </c>
      <c r="B61" s="323">
        <f t="shared" si="8"/>
        <v>55</v>
      </c>
      <c r="C61" s="330" t="s">
        <v>855</v>
      </c>
      <c r="D61" s="323"/>
      <c r="E61" s="323"/>
      <c r="F61" s="323"/>
      <c r="G61" s="323"/>
      <c r="H61" s="323"/>
      <c r="I61" s="323"/>
      <c r="J61" s="323"/>
      <c r="K61" s="323"/>
      <c r="L61" s="323"/>
      <c r="M61" s="323"/>
      <c r="N61" s="323"/>
      <c r="O61" s="323"/>
      <c r="P61" s="323"/>
      <c r="Q61" s="323"/>
      <c r="R61" s="323"/>
      <c r="S61" s="323"/>
      <c r="T61" s="323"/>
      <c r="U61" s="323"/>
      <c r="V61" s="323"/>
      <c r="W61" s="323"/>
      <c r="X61" s="323"/>
      <c r="Y61" s="349" t="s">
        <v>62</v>
      </c>
      <c r="Z61" s="323"/>
      <c r="AA61" s="323"/>
      <c r="AB61" s="323"/>
      <c r="AC61" s="323"/>
      <c r="AD61" s="323"/>
      <c r="AE61" s="323"/>
      <c r="AF61" s="323"/>
      <c r="AG61" s="323"/>
      <c r="AH61" s="323"/>
      <c r="AI61" s="331"/>
      <c r="AJ61" s="443"/>
      <c r="AK61" s="444"/>
      <c r="AL61" s="350"/>
      <c r="AM61" s="323"/>
      <c r="AN61" s="323"/>
      <c r="AO61" s="323"/>
      <c r="AP61" s="323"/>
      <c r="AQ61" s="323"/>
      <c r="AR61" s="323"/>
      <c r="AS61" s="323"/>
      <c r="AT61" s="323"/>
      <c r="AU61" s="349" t="s">
        <v>63</v>
      </c>
      <c r="AV61" s="323"/>
      <c r="AW61" s="323"/>
      <c r="AX61" s="323"/>
      <c r="AY61" s="323"/>
      <c r="AZ61" s="323"/>
      <c r="BA61" s="323"/>
      <c r="BB61" s="323"/>
      <c r="BC61" s="323"/>
      <c r="BD61" s="323"/>
      <c r="BE61" s="323"/>
      <c r="BF61" s="323"/>
      <c r="BG61" s="323"/>
      <c r="BH61" s="323"/>
      <c r="BI61" s="323"/>
      <c r="BJ61" s="323"/>
      <c r="BK61" s="323"/>
      <c r="BL61" s="323"/>
      <c r="BM61" s="351"/>
    </row>
    <row r="62" spans="1:65" s="252" customFormat="1" ht="17.100000000000001" customHeight="1" x14ac:dyDescent="0.25">
      <c r="A62" s="448" t="s">
        <v>64</v>
      </c>
      <c r="B62" s="227">
        <f t="shared" si="8"/>
        <v>56</v>
      </c>
      <c r="C62" s="247" t="s">
        <v>65</v>
      </c>
      <c r="D62" s="227"/>
      <c r="E62" s="227"/>
      <c r="F62" s="227"/>
      <c r="G62" s="227"/>
      <c r="H62" s="227"/>
      <c r="I62" s="227"/>
      <c r="J62" s="227"/>
      <c r="K62" s="227"/>
      <c r="L62" s="227"/>
      <c r="M62" s="227"/>
      <c r="N62" s="227"/>
      <c r="O62" s="227"/>
      <c r="P62" s="227"/>
      <c r="Q62" s="227"/>
      <c r="R62" s="227"/>
      <c r="S62" s="227"/>
      <c r="T62" s="227"/>
      <c r="U62" s="281" t="s">
        <v>68</v>
      </c>
      <c r="V62" s="281" t="s">
        <v>68</v>
      </c>
      <c r="W62" s="293" t="s">
        <v>37</v>
      </c>
      <c r="X62" s="227"/>
      <c r="Y62" s="227"/>
      <c r="Z62" s="227"/>
      <c r="AA62" s="227"/>
      <c r="AB62" s="227"/>
      <c r="AC62" s="227"/>
      <c r="AD62" s="227"/>
      <c r="AE62" s="227"/>
      <c r="AF62" s="227"/>
      <c r="AG62" s="227"/>
      <c r="AH62" s="281" t="s">
        <v>68</v>
      </c>
      <c r="AI62" s="281" t="s">
        <v>68</v>
      </c>
      <c r="AJ62" s="443"/>
      <c r="AK62" s="444"/>
      <c r="AL62" s="250"/>
      <c r="AM62" s="293" t="s">
        <v>37</v>
      </c>
      <c r="AN62" s="227"/>
      <c r="AO62" s="227"/>
      <c r="AP62" s="227"/>
      <c r="AQ62" s="227"/>
      <c r="AR62" s="227"/>
      <c r="AS62" s="227"/>
      <c r="AT62" s="227"/>
      <c r="AU62" s="281" t="s">
        <v>68</v>
      </c>
      <c r="AV62" s="281" t="s">
        <v>68</v>
      </c>
      <c r="AW62" s="293" t="s">
        <v>37</v>
      </c>
      <c r="AX62" s="227"/>
      <c r="AY62" s="227"/>
      <c r="AZ62" s="227"/>
      <c r="BA62" s="227"/>
      <c r="BB62" s="227"/>
      <c r="BC62" s="227"/>
      <c r="BD62" s="227"/>
      <c r="BE62" s="227"/>
      <c r="BF62" s="227"/>
      <c r="BG62" s="227"/>
      <c r="BH62" s="281" t="s">
        <v>68</v>
      </c>
      <c r="BI62" s="281" t="s">
        <v>68</v>
      </c>
      <c r="BJ62" s="293" t="s">
        <v>37</v>
      </c>
      <c r="BK62" s="227"/>
      <c r="BL62" s="227"/>
      <c r="BM62" s="251"/>
    </row>
    <row r="63" spans="1:65" s="252" customFormat="1" ht="17.100000000000001" customHeight="1" thickBot="1" x14ac:dyDescent="0.3">
      <c r="A63" s="458"/>
      <c r="B63" s="240">
        <f t="shared" si="8"/>
        <v>57</v>
      </c>
      <c r="C63" s="245" t="s">
        <v>66</v>
      </c>
      <c r="D63" s="240"/>
      <c r="E63" s="240"/>
      <c r="F63" s="240"/>
      <c r="G63" s="240"/>
      <c r="H63" s="240"/>
      <c r="I63" s="240"/>
      <c r="J63" s="240"/>
      <c r="K63" s="240"/>
      <c r="L63" s="240"/>
      <c r="M63" s="240"/>
      <c r="N63" s="240"/>
      <c r="O63" s="240"/>
      <c r="P63" s="240"/>
      <c r="Q63" s="290"/>
      <c r="R63" s="290"/>
      <c r="S63" s="290" t="s">
        <v>68</v>
      </c>
      <c r="T63" s="290" t="s">
        <v>68</v>
      </c>
      <c r="U63" s="303" t="s">
        <v>37</v>
      </c>
      <c r="V63" s="240"/>
      <c r="W63" s="240"/>
      <c r="X63" s="240"/>
      <c r="Y63" s="240"/>
      <c r="Z63" s="240"/>
      <c r="AA63" s="290"/>
      <c r="AB63" s="290"/>
      <c r="AC63" s="290" t="s">
        <v>68</v>
      </c>
      <c r="AD63" s="290" t="s">
        <v>68</v>
      </c>
      <c r="AE63" s="303" t="s">
        <v>37</v>
      </c>
      <c r="AF63" s="240"/>
      <c r="AG63" s="240"/>
      <c r="AH63" s="240"/>
      <c r="AI63" s="243"/>
      <c r="AJ63" s="443"/>
      <c r="AK63" s="444"/>
      <c r="AL63" s="352"/>
      <c r="AM63" s="290"/>
      <c r="AN63" s="290" t="s">
        <v>68</v>
      </c>
      <c r="AO63" s="290" t="s">
        <v>68</v>
      </c>
      <c r="AP63" s="303" t="s">
        <v>37</v>
      </c>
      <c r="AQ63" s="240"/>
      <c r="AR63" s="240"/>
      <c r="AS63" s="240"/>
      <c r="AT63" s="240"/>
      <c r="AU63" s="240"/>
      <c r="AV63" s="240"/>
      <c r="AW63" s="290"/>
      <c r="AX63" s="290"/>
      <c r="AY63" s="290" t="s">
        <v>68</v>
      </c>
      <c r="AZ63" s="290" t="s">
        <v>68</v>
      </c>
      <c r="BA63" s="303" t="s">
        <v>37</v>
      </c>
      <c r="BB63" s="240"/>
      <c r="BC63" s="240"/>
      <c r="BD63" s="240"/>
      <c r="BE63" s="240"/>
      <c r="BF63" s="240"/>
      <c r="BG63" s="240"/>
      <c r="BH63" s="240"/>
      <c r="BI63" s="240"/>
      <c r="BJ63" s="240"/>
      <c r="BK63" s="240"/>
      <c r="BL63" s="240"/>
      <c r="BM63" s="246"/>
    </row>
    <row r="64" spans="1:65" s="252" customFormat="1" ht="17.100000000000001" customHeight="1" x14ac:dyDescent="0.25">
      <c r="A64" s="448" t="s">
        <v>334</v>
      </c>
      <c r="B64" s="227">
        <f t="shared" si="8"/>
        <v>58</v>
      </c>
      <c r="C64" s="247" t="s">
        <v>67</v>
      </c>
      <c r="D64" s="227"/>
      <c r="E64" s="227"/>
      <c r="F64" s="227"/>
      <c r="G64" s="227"/>
      <c r="H64" s="227"/>
      <c r="I64" s="227"/>
      <c r="J64" s="227"/>
      <c r="K64" s="227"/>
      <c r="L64" s="227"/>
      <c r="M64" s="227"/>
      <c r="N64" s="227"/>
      <c r="O64" s="227"/>
      <c r="P64" s="281" t="s">
        <v>68</v>
      </c>
      <c r="Q64" s="281" t="s">
        <v>68</v>
      </c>
      <c r="R64" s="281" t="s">
        <v>68</v>
      </c>
      <c r="S64" s="227" t="s">
        <v>20</v>
      </c>
      <c r="T64" s="227" t="s">
        <v>20</v>
      </c>
      <c r="U64" s="227" t="s">
        <v>20</v>
      </c>
      <c r="V64" s="227" t="s">
        <v>20</v>
      </c>
      <c r="W64" s="227" t="s">
        <v>20</v>
      </c>
      <c r="X64" s="227" t="s">
        <v>20</v>
      </c>
      <c r="Y64" s="227" t="s">
        <v>20</v>
      </c>
      <c r="Z64" s="227" t="s">
        <v>20</v>
      </c>
      <c r="AA64" s="227" t="s">
        <v>20</v>
      </c>
      <c r="AB64" s="227" t="s">
        <v>20</v>
      </c>
      <c r="AC64" s="293" t="s">
        <v>36</v>
      </c>
      <c r="AD64" s="293" t="s">
        <v>37</v>
      </c>
      <c r="AE64" s="227"/>
      <c r="AF64" s="227"/>
      <c r="AG64" s="227"/>
      <c r="AH64" s="227"/>
      <c r="AI64" s="249"/>
      <c r="AJ64" s="443"/>
      <c r="AK64" s="444"/>
      <c r="AL64" s="353" t="s">
        <v>68</v>
      </c>
      <c r="AM64" s="281" t="s">
        <v>68</v>
      </c>
      <c r="AN64" s="281" t="s">
        <v>68</v>
      </c>
      <c r="AO64" s="281" t="s">
        <v>68</v>
      </c>
      <c r="AP64" s="227" t="s">
        <v>27</v>
      </c>
      <c r="AQ64" s="227" t="s">
        <v>27</v>
      </c>
      <c r="AR64" s="227" t="s">
        <v>27</v>
      </c>
      <c r="AS64" s="227" t="s">
        <v>27</v>
      </c>
      <c r="AT64" s="227" t="s">
        <v>27</v>
      </c>
      <c r="AU64" s="227" t="s">
        <v>27</v>
      </c>
      <c r="AV64" s="227" t="s">
        <v>27</v>
      </c>
      <c r="AW64" s="227" t="s">
        <v>27</v>
      </c>
      <c r="AX64" s="227" t="s">
        <v>27</v>
      </c>
      <c r="AY64" s="227" t="s">
        <v>27</v>
      </c>
      <c r="AZ64" s="227" t="s">
        <v>27</v>
      </c>
      <c r="BA64" s="293" t="s">
        <v>36</v>
      </c>
      <c r="BB64" s="293" t="s">
        <v>37</v>
      </c>
      <c r="BC64" s="281" t="s">
        <v>68</v>
      </c>
      <c r="BD64" s="281" t="s">
        <v>68</v>
      </c>
      <c r="BE64" s="281" t="s">
        <v>68</v>
      </c>
      <c r="BF64" s="281" t="s">
        <v>68</v>
      </c>
      <c r="BG64" s="227" t="s">
        <v>28</v>
      </c>
      <c r="BH64" s="227" t="s">
        <v>28</v>
      </c>
      <c r="BI64" s="227" t="s">
        <v>28</v>
      </c>
      <c r="BJ64" s="227" t="s">
        <v>28</v>
      </c>
      <c r="BK64" s="227" t="s">
        <v>28</v>
      </c>
      <c r="BL64" s="293" t="s">
        <v>37</v>
      </c>
      <c r="BM64" s="251"/>
    </row>
    <row r="65" spans="1:65" s="252" customFormat="1" ht="30.75" thickBot="1" x14ac:dyDescent="0.3">
      <c r="A65" s="458"/>
      <c r="B65" s="240">
        <f t="shared" si="8"/>
        <v>59</v>
      </c>
      <c r="C65" s="270" t="s">
        <v>335</v>
      </c>
      <c r="D65" s="240"/>
      <c r="E65" s="240"/>
      <c r="F65" s="240"/>
      <c r="G65" s="240"/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303"/>
      <c r="T65" s="303"/>
      <c r="U65" s="240"/>
      <c r="V65" s="240"/>
      <c r="W65" s="240"/>
      <c r="X65" s="240"/>
      <c r="Y65" s="240"/>
      <c r="Z65" s="303"/>
      <c r="AA65" s="303"/>
      <c r="AB65" s="240"/>
      <c r="AC65" s="240"/>
      <c r="AD65" s="240"/>
      <c r="AE65" s="240"/>
      <c r="AF65" s="240"/>
      <c r="AG65" s="303"/>
      <c r="AH65" s="303"/>
      <c r="AI65" s="354"/>
      <c r="AJ65" s="446"/>
      <c r="AK65" s="447"/>
      <c r="AL65" s="244"/>
      <c r="AM65" s="240"/>
      <c r="AN65" s="240"/>
      <c r="AO65" s="240"/>
      <c r="AP65" s="240"/>
      <c r="AQ65" s="303"/>
      <c r="AR65" s="240"/>
      <c r="AS65" s="240"/>
      <c r="AT65" s="240"/>
      <c r="AU65" s="240"/>
      <c r="AV65" s="290" t="s">
        <v>68</v>
      </c>
      <c r="AW65" s="290" t="s">
        <v>68</v>
      </c>
      <c r="AX65" s="240" t="s">
        <v>26</v>
      </c>
      <c r="AY65" s="240" t="s">
        <v>26</v>
      </c>
      <c r="AZ65" s="240" t="s">
        <v>26</v>
      </c>
      <c r="BA65" s="240" t="s">
        <v>26</v>
      </c>
      <c r="BB65" s="240" t="s">
        <v>26</v>
      </c>
      <c r="BC65" s="240"/>
      <c r="BD65" s="303"/>
      <c r="BE65" s="320"/>
      <c r="BF65" s="320"/>
      <c r="BG65" s="240" t="s">
        <v>44</v>
      </c>
      <c r="BH65" s="240" t="s">
        <v>44</v>
      </c>
      <c r="BI65" s="240" t="s">
        <v>44</v>
      </c>
      <c r="BJ65" s="240" t="s">
        <v>44</v>
      </c>
      <c r="BK65" s="240" t="s">
        <v>44</v>
      </c>
      <c r="BL65" s="303"/>
      <c r="BM65" s="307"/>
    </row>
    <row r="66" spans="1:65" s="252" customFormat="1" ht="15.95" customHeight="1" x14ac:dyDescent="0.25">
      <c r="A66" s="481" t="s">
        <v>336</v>
      </c>
      <c r="B66" s="482"/>
      <c r="C66" s="482"/>
      <c r="D66" s="478">
        <f>SUM(D7:D65)</f>
        <v>16805</v>
      </c>
      <c r="E66" s="355"/>
      <c r="F66" s="355"/>
      <c r="G66" s="355"/>
      <c r="H66" s="355"/>
      <c r="I66" s="355"/>
      <c r="J66" s="355"/>
      <c r="K66" s="355"/>
      <c r="L66" s="355"/>
      <c r="M66" s="356">
        <v>0</v>
      </c>
      <c r="N66" s="227">
        <v>1</v>
      </c>
      <c r="O66" s="227">
        <v>2</v>
      </c>
      <c r="P66" s="227">
        <v>3</v>
      </c>
      <c r="Q66" s="227">
        <v>4</v>
      </c>
      <c r="R66" s="227">
        <v>5</v>
      </c>
      <c r="S66" s="227">
        <v>6</v>
      </c>
      <c r="T66" s="227">
        <v>7</v>
      </c>
      <c r="U66" s="227">
        <v>8</v>
      </c>
      <c r="V66" s="227">
        <v>9</v>
      </c>
      <c r="W66" s="227">
        <v>10</v>
      </c>
      <c r="X66" s="356">
        <v>11</v>
      </c>
      <c r="Y66" s="227">
        <v>12</v>
      </c>
      <c r="Z66" s="227">
        <v>13</v>
      </c>
      <c r="AA66" s="227">
        <v>14</v>
      </c>
      <c r="AB66" s="227">
        <v>15</v>
      </c>
      <c r="AC66" s="227">
        <v>16</v>
      </c>
      <c r="AD66" s="356">
        <v>17</v>
      </c>
      <c r="AE66" s="227">
        <v>18</v>
      </c>
      <c r="AF66" s="227">
        <v>19</v>
      </c>
      <c r="AG66" s="227">
        <v>20</v>
      </c>
      <c r="AH66" s="227">
        <v>21</v>
      </c>
      <c r="AI66" s="227">
        <v>22</v>
      </c>
      <c r="AJ66" s="357">
        <v>23</v>
      </c>
      <c r="AK66" s="357">
        <v>24</v>
      </c>
      <c r="AL66" s="227">
        <v>25</v>
      </c>
      <c r="AM66" s="227">
        <v>26</v>
      </c>
      <c r="AN66" s="227">
        <v>27</v>
      </c>
      <c r="AO66" s="227">
        <v>28</v>
      </c>
      <c r="AP66" s="227">
        <v>29</v>
      </c>
      <c r="AQ66" s="227">
        <v>30</v>
      </c>
      <c r="AR66" s="227">
        <v>31</v>
      </c>
      <c r="AS66" s="227">
        <v>32</v>
      </c>
      <c r="AT66" s="356">
        <v>33</v>
      </c>
      <c r="AU66" s="356">
        <v>34</v>
      </c>
      <c r="AV66" s="356">
        <v>35</v>
      </c>
      <c r="AW66" s="227">
        <v>36</v>
      </c>
      <c r="AX66" s="227">
        <v>37</v>
      </c>
      <c r="AY66" s="227">
        <v>38</v>
      </c>
      <c r="AZ66" s="227">
        <v>39</v>
      </c>
      <c r="BA66" s="227">
        <v>40</v>
      </c>
      <c r="BB66" s="227">
        <v>41</v>
      </c>
      <c r="BC66" s="227">
        <v>42</v>
      </c>
      <c r="BD66" s="227">
        <v>43</v>
      </c>
      <c r="BE66" s="227">
        <v>44</v>
      </c>
      <c r="BF66" s="227">
        <v>45</v>
      </c>
      <c r="BG66" s="227">
        <v>46</v>
      </c>
      <c r="BH66" s="227">
        <v>47</v>
      </c>
      <c r="BI66" s="227">
        <v>48</v>
      </c>
      <c r="BJ66" s="227">
        <v>49</v>
      </c>
      <c r="BK66" s="227">
        <v>50</v>
      </c>
      <c r="BL66" s="227">
        <v>51</v>
      </c>
      <c r="BM66" s="251">
        <v>52</v>
      </c>
    </row>
    <row r="67" spans="1:65" s="252" customFormat="1" ht="15.95" customHeight="1" x14ac:dyDescent="0.25">
      <c r="A67" s="483"/>
      <c r="B67" s="484"/>
      <c r="C67" s="484"/>
      <c r="D67" s="479"/>
      <c r="E67" s="358"/>
      <c r="F67" s="358"/>
      <c r="G67" s="358"/>
      <c r="H67" s="358"/>
      <c r="I67" s="358"/>
      <c r="J67" s="358"/>
      <c r="K67" s="358"/>
      <c r="L67" s="358"/>
      <c r="M67" s="217">
        <v>44074</v>
      </c>
      <c r="N67" s="217">
        <f>M67+7</f>
        <v>44081</v>
      </c>
      <c r="O67" s="217">
        <f t="shared" ref="O67:BM67" si="9">N67+7</f>
        <v>44088</v>
      </c>
      <c r="P67" s="217">
        <f t="shared" si="9"/>
        <v>44095</v>
      </c>
      <c r="Q67" s="217">
        <f t="shared" si="9"/>
        <v>44102</v>
      </c>
      <c r="R67" s="217">
        <f t="shared" si="9"/>
        <v>44109</v>
      </c>
      <c r="S67" s="217">
        <f t="shared" si="9"/>
        <v>44116</v>
      </c>
      <c r="T67" s="217">
        <f t="shared" si="9"/>
        <v>44123</v>
      </c>
      <c r="U67" s="217">
        <f t="shared" si="9"/>
        <v>44130</v>
      </c>
      <c r="V67" s="217">
        <f t="shared" si="9"/>
        <v>44137</v>
      </c>
      <c r="W67" s="217">
        <f t="shared" si="9"/>
        <v>44144</v>
      </c>
      <c r="X67" s="217">
        <f t="shared" si="9"/>
        <v>44151</v>
      </c>
      <c r="Y67" s="217">
        <f t="shared" si="9"/>
        <v>44158</v>
      </c>
      <c r="Z67" s="217">
        <f t="shared" si="9"/>
        <v>44165</v>
      </c>
      <c r="AA67" s="217">
        <f t="shared" si="9"/>
        <v>44172</v>
      </c>
      <c r="AB67" s="217">
        <f t="shared" si="9"/>
        <v>44179</v>
      </c>
      <c r="AC67" s="217">
        <f t="shared" si="9"/>
        <v>44186</v>
      </c>
      <c r="AD67" s="217">
        <f t="shared" si="9"/>
        <v>44193</v>
      </c>
      <c r="AE67" s="217">
        <f t="shared" si="9"/>
        <v>44200</v>
      </c>
      <c r="AF67" s="217">
        <f t="shared" si="9"/>
        <v>44207</v>
      </c>
      <c r="AG67" s="217">
        <f t="shared" si="9"/>
        <v>44214</v>
      </c>
      <c r="AH67" s="217">
        <f t="shared" si="9"/>
        <v>44221</v>
      </c>
      <c r="AI67" s="217">
        <f t="shared" si="9"/>
        <v>44228</v>
      </c>
      <c r="AJ67" s="218">
        <f t="shared" si="9"/>
        <v>44235</v>
      </c>
      <c r="AK67" s="218">
        <f t="shared" si="9"/>
        <v>44242</v>
      </c>
      <c r="AL67" s="217">
        <f t="shared" si="9"/>
        <v>44249</v>
      </c>
      <c r="AM67" s="217">
        <f t="shared" si="9"/>
        <v>44256</v>
      </c>
      <c r="AN67" s="217">
        <f t="shared" si="9"/>
        <v>44263</v>
      </c>
      <c r="AO67" s="217">
        <f t="shared" si="9"/>
        <v>44270</v>
      </c>
      <c r="AP67" s="217">
        <f t="shared" si="9"/>
        <v>44277</v>
      </c>
      <c r="AQ67" s="217">
        <f t="shared" si="9"/>
        <v>44284</v>
      </c>
      <c r="AR67" s="217">
        <f t="shared" si="9"/>
        <v>44291</v>
      </c>
      <c r="AS67" s="217">
        <f t="shared" si="9"/>
        <v>44298</v>
      </c>
      <c r="AT67" s="217">
        <f t="shared" si="9"/>
        <v>44305</v>
      </c>
      <c r="AU67" s="217">
        <f t="shared" si="9"/>
        <v>44312</v>
      </c>
      <c r="AV67" s="217">
        <f t="shared" si="9"/>
        <v>44319</v>
      </c>
      <c r="AW67" s="217">
        <f t="shared" si="9"/>
        <v>44326</v>
      </c>
      <c r="AX67" s="217">
        <f t="shared" si="9"/>
        <v>44333</v>
      </c>
      <c r="AY67" s="217">
        <f t="shared" si="9"/>
        <v>44340</v>
      </c>
      <c r="AZ67" s="217">
        <f t="shared" si="9"/>
        <v>44347</v>
      </c>
      <c r="BA67" s="217">
        <f t="shared" si="9"/>
        <v>44354</v>
      </c>
      <c r="BB67" s="217">
        <f t="shared" si="9"/>
        <v>44361</v>
      </c>
      <c r="BC67" s="217">
        <f t="shared" si="9"/>
        <v>44368</v>
      </c>
      <c r="BD67" s="217">
        <f t="shared" si="9"/>
        <v>44375</v>
      </c>
      <c r="BE67" s="217">
        <f t="shared" si="9"/>
        <v>44382</v>
      </c>
      <c r="BF67" s="217">
        <f t="shared" si="9"/>
        <v>44389</v>
      </c>
      <c r="BG67" s="217">
        <f t="shared" si="9"/>
        <v>44396</v>
      </c>
      <c r="BH67" s="217">
        <f t="shared" si="9"/>
        <v>44403</v>
      </c>
      <c r="BI67" s="217">
        <f t="shared" si="9"/>
        <v>44410</v>
      </c>
      <c r="BJ67" s="217">
        <f t="shared" si="9"/>
        <v>44417</v>
      </c>
      <c r="BK67" s="217">
        <f t="shared" si="9"/>
        <v>44424</v>
      </c>
      <c r="BL67" s="217">
        <f t="shared" si="9"/>
        <v>44431</v>
      </c>
      <c r="BM67" s="219">
        <f t="shared" si="9"/>
        <v>44438</v>
      </c>
    </row>
    <row r="68" spans="1:65" s="252" customFormat="1" ht="15.95" customHeight="1" thickBot="1" x14ac:dyDescent="0.3">
      <c r="A68" s="485"/>
      <c r="B68" s="486"/>
      <c r="C68" s="486"/>
      <c r="D68" s="480"/>
      <c r="E68" s="359"/>
      <c r="F68" s="359"/>
      <c r="G68" s="359"/>
      <c r="H68" s="359"/>
      <c r="I68" s="359"/>
      <c r="J68" s="359"/>
      <c r="K68" s="359"/>
      <c r="L68" s="359"/>
      <c r="M68" s="360">
        <f>M67+6</f>
        <v>44080</v>
      </c>
      <c r="N68" s="360">
        <f t="shared" ref="N68:BM68" si="10">N67+6</f>
        <v>44087</v>
      </c>
      <c r="O68" s="360">
        <f t="shared" si="10"/>
        <v>44094</v>
      </c>
      <c r="P68" s="360">
        <f t="shared" si="10"/>
        <v>44101</v>
      </c>
      <c r="Q68" s="360">
        <f t="shared" si="10"/>
        <v>44108</v>
      </c>
      <c r="R68" s="360">
        <f t="shared" si="10"/>
        <v>44115</v>
      </c>
      <c r="S68" s="360">
        <f t="shared" si="10"/>
        <v>44122</v>
      </c>
      <c r="T68" s="360">
        <f t="shared" si="10"/>
        <v>44129</v>
      </c>
      <c r="U68" s="360">
        <f t="shared" si="10"/>
        <v>44136</v>
      </c>
      <c r="V68" s="360">
        <f t="shared" si="10"/>
        <v>44143</v>
      </c>
      <c r="W68" s="360">
        <f t="shared" si="10"/>
        <v>44150</v>
      </c>
      <c r="X68" s="360">
        <f t="shared" si="10"/>
        <v>44157</v>
      </c>
      <c r="Y68" s="360">
        <f t="shared" si="10"/>
        <v>44164</v>
      </c>
      <c r="Z68" s="360">
        <f t="shared" si="10"/>
        <v>44171</v>
      </c>
      <c r="AA68" s="360">
        <f t="shared" si="10"/>
        <v>44178</v>
      </c>
      <c r="AB68" s="360">
        <f t="shared" si="10"/>
        <v>44185</v>
      </c>
      <c r="AC68" s="360">
        <f t="shared" si="10"/>
        <v>44192</v>
      </c>
      <c r="AD68" s="360">
        <f t="shared" si="10"/>
        <v>44199</v>
      </c>
      <c r="AE68" s="360">
        <f t="shared" si="10"/>
        <v>44206</v>
      </c>
      <c r="AF68" s="360">
        <f t="shared" si="10"/>
        <v>44213</v>
      </c>
      <c r="AG68" s="360">
        <f t="shared" si="10"/>
        <v>44220</v>
      </c>
      <c r="AH68" s="360">
        <f t="shared" si="10"/>
        <v>44227</v>
      </c>
      <c r="AI68" s="360">
        <f t="shared" si="10"/>
        <v>44234</v>
      </c>
      <c r="AJ68" s="361">
        <f t="shared" si="10"/>
        <v>44241</v>
      </c>
      <c r="AK68" s="361">
        <f t="shared" si="10"/>
        <v>44248</v>
      </c>
      <c r="AL68" s="360">
        <f t="shared" si="10"/>
        <v>44255</v>
      </c>
      <c r="AM68" s="360">
        <f t="shared" si="10"/>
        <v>44262</v>
      </c>
      <c r="AN68" s="360">
        <f t="shared" si="10"/>
        <v>44269</v>
      </c>
      <c r="AO68" s="360">
        <f t="shared" si="10"/>
        <v>44276</v>
      </c>
      <c r="AP68" s="360">
        <f t="shared" si="10"/>
        <v>44283</v>
      </c>
      <c r="AQ68" s="360">
        <f t="shared" si="10"/>
        <v>44290</v>
      </c>
      <c r="AR68" s="360">
        <f t="shared" si="10"/>
        <v>44297</v>
      </c>
      <c r="AS68" s="360">
        <f t="shared" si="10"/>
        <v>44304</v>
      </c>
      <c r="AT68" s="360">
        <f t="shared" si="10"/>
        <v>44311</v>
      </c>
      <c r="AU68" s="360">
        <f t="shared" si="10"/>
        <v>44318</v>
      </c>
      <c r="AV68" s="360">
        <f t="shared" si="10"/>
        <v>44325</v>
      </c>
      <c r="AW68" s="360">
        <f t="shared" si="10"/>
        <v>44332</v>
      </c>
      <c r="AX68" s="360">
        <f t="shared" si="10"/>
        <v>44339</v>
      </c>
      <c r="AY68" s="360">
        <f t="shared" si="10"/>
        <v>44346</v>
      </c>
      <c r="AZ68" s="360">
        <f t="shared" si="10"/>
        <v>44353</v>
      </c>
      <c r="BA68" s="360">
        <f t="shared" si="10"/>
        <v>44360</v>
      </c>
      <c r="BB68" s="360">
        <f t="shared" si="10"/>
        <v>44367</v>
      </c>
      <c r="BC68" s="360">
        <f t="shared" si="10"/>
        <v>44374</v>
      </c>
      <c r="BD68" s="360">
        <f t="shared" si="10"/>
        <v>44381</v>
      </c>
      <c r="BE68" s="360">
        <f t="shared" si="10"/>
        <v>44388</v>
      </c>
      <c r="BF68" s="360">
        <f t="shared" si="10"/>
        <v>44395</v>
      </c>
      <c r="BG68" s="360">
        <f t="shared" si="10"/>
        <v>44402</v>
      </c>
      <c r="BH68" s="360">
        <f t="shared" si="10"/>
        <v>44409</v>
      </c>
      <c r="BI68" s="360">
        <f t="shared" si="10"/>
        <v>44416</v>
      </c>
      <c r="BJ68" s="360">
        <f t="shared" si="10"/>
        <v>44423</v>
      </c>
      <c r="BK68" s="360">
        <f t="shared" si="10"/>
        <v>44430</v>
      </c>
      <c r="BL68" s="360">
        <f t="shared" si="10"/>
        <v>44437</v>
      </c>
      <c r="BM68" s="362">
        <f t="shared" si="10"/>
        <v>44444</v>
      </c>
    </row>
    <row r="69" spans="1:65" s="252" customFormat="1" ht="24.95" customHeight="1" thickTop="1" x14ac:dyDescent="0.25">
      <c r="D69" s="363" t="s">
        <v>346</v>
      </c>
      <c r="E69" s="363"/>
      <c r="F69" s="363"/>
      <c r="G69" s="363"/>
      <c r="H69" s="363"/>
      <c r="I69" s="363"/>
      <c r="J69" s="363"/>
      <c r="K69" s="363"/>
      <c r="L69" s="36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33"/>
      <c r="Z69" s="233"/>
      <c r="AA69" s="233"/>
      <c r="AB69" s="233"/>
      <c r="AC69" s="233"/>
      <c r="AD69" s="233"/>
      <c r="AE69" s="233"/>
      <c r="AF69" s="233"/>
      <c r="AG69" s="233"/>
      <c r="AH69" s="233"/>
      <c r="AI69" s="233"/>
      <c r="AJ69" s="364"/>
      <c r="AK69" s="364"/>
      <c r="AL69" s="233"/>
      <c r="AM69" s="233"/>
      <c r="AN69" s="233"/>
      <c r="AO69" s="233"/>
      <c r="AP69" s="233"/>
      <c r="AQ69" s="233"/>
      <c r="AR69" s="233"/>
      <c r="AS69" s="233"/>
      <c r="AT69" s="233"/>
      <c r="AU69" s="233"/>
      <c r="AV69" s="233"/>
      <c r="AW69" s="233"/>
      <c r="AX69" s="233"/>
      <c r="AY69" s="233"/>
      <c r="AZ69" s="233"/>
      <c r="BA69" s="233"/>
      <c r="BB69" s="233"/>
      <c r="BC69" s="233"/>
      <c r="BD69" s="233"/>
      <c r="BE69" s="233"/>
      <c r="BF69" s="233"/>
      <c r="BG69" s="233"/>
      <c r="BH69" s="233"/>
      <c r="BI69" s="233"/>
      <c r="BJ69" s="233"/>
      <c r="BK69" s="233"/>
      <c r="BL69" s="233"/>
      <c r="BM69" s="233"/>
    </row>
    <row r="70" spans="1:65" s="252" customFormat="1" ht="20.100000000000001" customHeight="1" x14ac:dyDescent="0.25">
      <c r="D70" s="365" t="s">
        <v>354</v>
      </c>
      <c r="E70" s="365"/>
      <c r="F70" s="365"/>
      <c r="G70" s="365"/>
      <c r="H70" s="365"/>
      <c r="I70" s="365"/>
      <c r="J70" s="365"/>
      <c r="K70" s="365"/>
      <c r="L70" s="365"/>
      <c r="M70" s="233"/>
      <c r="N70" s="233"/>
      <c r="O70" s="345" t="s">
        <v>53</v>
      </c>
      <c r="P70" s="366" t="s">
        <v>347</v>
      </c>
      <c r="T70" s="234" t="s">
        <v>20</v>
      </c>
      <c r="U70" s="366" t="s">
        <v>348</v>
      </c>
      <c r="W70" s="234" t="s">
        <v>856</v>
      </c>
      <c r="X70" s="366" t="s">
        <v>857</v>
      </c>
      <c r="AA70" s="233"/>
      <c r="AB70" s="233"/>
      <c r="AC70" s="254" t="s">
        <v>13</v>
      </c>
      <c r="AD70" s="366" t="s">
        <v>353</v>
      </c>
      <c r="AF70" s="233"/>
      <c r="AH70" s="367" t="s">
        <v>57</v>
      </c>
      <c r="AI70" s="366" t="s">
        <v>59</v>
      </c>
      <c r="AJ70" s="364"/>
      <c r="AK70" s="364"/>
      <c r="AL70" s="337" t="s">
        <v>52</v>
      </c>
      <c r="AM70" s="252" t="s">
        <v>358</v>
      </c>
      <c r="AN70" s="233"/>
      <c r="AO70" s="233"/>
      <c r="AP70" s="233"/>
      <c r="AQ70" s="296" t="s">
        <v>29</v>
      </c>
      <c r="AR70" s="252" t="s">
        <v>362</v>
      </c>
      <c r="AS70" s="233"/>
      <c r="AT70" s="233"/>
      <c r="AU70" s="276" t="s">
        <v>55</v>
      </c>
      <c r="AV70" s="252" t="s">
        <v>365</v>
      </c>
      <c r="AX70" s="233"/>
      <c r="AY70" s="233"/>
      <c r="AZ70" s="233"/>
      <c r="BA70" s="233"/>
      <c r="BB70" s="477" t="s">
        <v>821</v>
      </c>
      <c r="BC70" s="477"/>
      <c r="BD70" s="477"/>
      <c r="BE70" s="477"/>
      <c r="BF70" s="477"/>
      <c r="BG70" s="477"/>
      <c r="BH70" s="477"/>
      <c r="BI70" s="477"/>
      <c r="BJ70" s="477"/>
      <c r="BK70" s="233"/>
      <c r="BL70" s="233"/>
      <c r="BM70" s="233"/>
    </row>
    <row r="71" spans="1:65" s="252" customFormat="1" ht="20.100000000000001" customHeight="1" x14ac:dyDescent="0.25">
      <c r="D71" s="365"/>
      <c r="E71" s="365"/>
      <c r="F71" s="365"/>
      <c r="G71" s="365"/>
      <c r="H71" s="365"/>
      <c r="I71" s="365"/>
      <c r="J71" s="365"/>
      <c r="K71" s="365"/>
      <c r="L71" s="365"/>
      <c r="M71" s="233"/>
      <c r="N71" s="233"/>
      <c r="O71" s="103" t="s">
        <v>56</v>
      </c>
      <c r="P71" s="366" t="s">
        <v>58</v>
      </c>
      <c r="R71" s="368"/>
      <c r="S71" s="366"/>
      <c r="T71" s="234" t="s">
        <v>27</v>
      </c>
      <c r="U71" s="366" t="s">
        <v>349</v>
      </c>
      <c r="W71" s="234" t="s">
        <v>858</v>
      </c>
      <c r="X71" s="366" t="s">
        <v>859</v>
      </c>
      <c r="Y71" s="368"/>
      <c r="Z71" s="366"/>
      <c r="AA71" s="233"/>
      <c r="AB71" s="233"/>
      <c r="AC71" s="236" t="s">
        <v>39</v>
      </c>
      <c r="AD71" s="366" t="s">
        <v>355</v>
      </c>
      <c r="AE71" s="366"/>
      <c r="AF71" s="233"/>
      <c r="AG71" s="368"/>
      <c r="AH71" s="236" t="s">
        <v>68</v>
      </c>
      <c r="AI71" s="366" t="s">
        <v>357</v>
      </c>
      <c r="AJ71" s="364"/>
      <c r="AK71" s="364"/>
      <c r="AL71" s="296" t="s">
        <v>30</v>
      </c>
      <c r="AM71" s="366" t="s">
        <v>361</v>
      </c>
      <c r="AN71" s="233"/>
      <c r="AO71" s="233"/>
      <c r="AP71" s="233"/>
      <c r="AQ71" s="294" t="s">
        <v>36</v>
      </c>
      <c r="AR71" s="252" t="s">
        <v>363</v>
      </c>
      <c r="AU71" s="294" t="s">
        <v>37</v>
      </c>
      <c r="AV71" s="252" t="s">
        <v>364</v>
      </c>
      <c r="AX71" s="233"/>
      <c r="AY71" s="233"/>
      <c r="AZ71" s="233"/>
      <c r="BA71" s="233"/>
      <c r="BK71" s="233"/>
      <c r="BL71" s="233"/>
      <c r="BM71" s="233"/>
    </row>
    <row r="72" spans="1:65" s="252" customFormat="1" ht="6.75" customHeight="1" x14ac:dyDescent="0.25">
      <c r="D72" s="365"/>
      <c r="E72" s="365"/>
      <c r="F72" s="365"/>
      <c r="G72" s="365"/>
      <c r="H72" s="365"/>
      <c r="I72" s="365"/>
      <c r="J72" s="365"/>
      <c r="K72" s="365"/>
      <c r="L72" s="365"/>
      <c r="M72" s="233"/>
      <c r="N72" s="233"/>
      <c r="O72" s="233"/>
      <c r="P72" s="233"/>
      <c r="Q72" s="369"/>
      <c r="R72" s="233"/>
      <c r="S72" s="233"/>
      <c r="T72" s="233"/>
      <c r="U72" s="233"/>
      <c r="V72" s="233"/>
      <c r="W72" s="233"/>
      <c r="X72" s="233"/>
      <c r="Y72" s="233"/>
      <c r="Z72" s="233"/>
      <c r="AA72" s="233"/>
      <c r="AB72" s="233"/>
      <c r="AC72" s="233"/>
      <c r="AD72" s="233"/>
      <c r="AE72" s="233"/>
      <c r="AF72" s="233"/>
      <c r="AG72" s="233"/>
      <c r="AH72" s="233"/>
      <c r="AI72" s="233"/>
      <c r="AJ72" s="364"/>
      <c r="AK72" s="364"/>
      <c r="AL72" s="233"/>
      <c r="AM72" s="233"/>
      <c r="AN72" s="233"/>
      <c r="AO72" s="233"/>
      <c r="AP72" s="233"/>
      <c r="AQ72" s="233"/>
      <c r="AR72" s="233"/>
      <c r="AS72" s="233"/>
      <c r="AT72" s="233"/>
      <c r="AU72" s="233"/>
      <c r="AV72" s="233"/>
      <c r="AW72" s="233"/>
      <c r="AX72" s="233"/>
      <c r="AY72" s="233"/>
      <c r="AZ72" s="233"/>
      <c r="BA72" s="233"/>
      <c r="BB72" s="370"/>
      <c r="BC72" s="370"/>
      <c r="BD72" s="370"/>
      <c r="BE72" s="370"/>
      <c r="BF72" s="370"/>
      <c r="BG72" s="370"/>
      <c r="BH72" s="370"/>
      <c r="BI72" s="370"/>
      <c r="BJ72" s="370"/>
      <c r="BK72" s="233"/>
      <c r="BL72" s="233"/>
      <c r="BM72" s="233"/>
    </row>
    <row r="73" spans="1:65" s="252" customFormat="1" ht="43.5" customHeight="1" x14ac:dyDescent="0.25">
      <c r="D73" s="415" t="s">
        <v>819</v>
      </c>
      <c r="E73" s="415"/>
      <c r="F73" s="415"/>
      <c r="G73" s="415"/>
      <c r="H73" s="415"/>
      <c r="I73" s="415"/>
      <c r="J73" s="415"/>
      <c r="K73" s="415"/>
      <c r="L73" s="415"/>
      <c r="M73" s="415"/>
      <c r="N73" s="415"/>
      <c r="O73" s="415"/>
      <c r="P73" s="415"/>
      <c r="Q73" s="415"/>
      <c r="R73" s="415"/>
      <c r="S73" s="415"/>
      <c r="T73" s="415"/>
      <c r="U73" s="415"/>
      <c r="V73" s="415"/>
      <c r="W73" s="415"/>
      <c r="X73" s="415"/>
      <c r="Y73" s="415"/>
      <c r="Z73" s="415"/>
      <c r="AA73" s="415"/>
      <c r="AB73" s="415"/>
      <c r="AC73" s="415"/>
      <c r="AD73" s="415"/>
      <c r="AE73" s="415"/>
      <c r="AF73" s="415"/>
      <c r="AG73" s="415"/>
      <c r="AH73" s="415"/>
      <c r="AI73" s="415"/>
      <c r="AJ73" s="415"/>
      <c r="AK73" s="415"/>
      <c r="AL73" s="415"/>
      <c r="AM73" s="415"/>
      <c r="AN73" s="415"/>
      <c r="AO73" s="415"/>
      <c r="AP73" s="415"/>
      <c r="AQ73" s="415"/>
      <c r="AR73" s="415"/>
      <c r="AS73" s="415"/>
      <c r="AT73" s="415"/>
      <c r="AU73" s="415"/>
      <c r="AV73" s="415"/>
      <c r="AW73" s="415"/>
      <c r="AX73" s="415"/>
      <c r="AY73" s="96"/>
      <c r="AZ73" s="233"/>
      <c r="BA73" s="233"/>
      <c r="BK73" s="233"/>
      <c r="BL73" s="233"/>
      <c r="BM73" s="233"/>
    </row>
    <row r="74" spans="1:65" s="3" customFormat="1" ht="24.95" customHeight="1" x14ac:dyDescent="0.25"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28"/>
      <c r="AK74" s="28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505" t="s">
        <v>822</v>
      </c>
      <c r="BC74" s="505"/>
      <c r="BD74" s="505"/>
      <c r="BE74" s="505"/>
      <c r="BF74" s="505"/>
      <c r="BG74" s="505"/>
      <c r="BH74" s="505"/>
      <c r="BI74" s="505"/>
      <c r="BJ74" s="505"/>
      <c r="BK74" s="6"/>
      <c r="BL74" s="6"/>
      <c r="BM74" s="6"/>
    </row>
    <row r="75" spans="1:65" s="3" customFormat="1" ht="24.95" customHeight="1" x14ac:dyDescent="0.25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28"/>
      <c r="AK75" s="28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K75" s="6"/>
      <c r="BL75" s="6"/>
      <c r="BM75" s="6"/>
    </row>
    <row r="76" spans="1:65" s="3" customFormat="1" ht="24.95" customHeight="1" x14ac:dyDescent="0.25"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28"/>
      <c r="AK76" s="28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</row>
    <row r="77" spans="1:65" s="3" customFormat="1" ht="24.95" customHeight="1" x14ac:dyDescent="0.25"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28"/>
      <c r="AK77" s="28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</row>
    <row r="78" spans="1:65" s="3" customFormat="1" ht="24.95" customHeight="1" x14ac:dyDescent="0.25"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28"/>
      <c r="AK78" s="28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</row>
    <row r="79" spans="1:65" s="3" customFormat="1" ht="24.95" customHeight="1" x14ac:dyDescent="0.25"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28"/>
      <c r="AK79" s="28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</row>
    <row r="80" spans="1:65" s="3" customFormat="1" ht="24.95" customHeight="1" x14ac:dyDescent="0.25"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28"/>
      <c r="AK80" s="28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</row>
    <row r="81" spans="4:65" s="3" customFormat="1" ht="24.95" customHeight="1" x14ac:dyDescent="0.25"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28"/>
      <c r="AK81" s="28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</row>
    <row r="82" spans="4:65" s="3" customFormat="1" ht="24.95" customHeight="1" x14ac:dyDescent="0.25"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28"/>
      <c r="AK82" s="28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</row>
    <row r="83" spans="4:65" s="3" customFormat="1" ht="24.95" customHeight="1" x14ac:dyDescent="0.25"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28"/>
      <c r="AK83" s="28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</row>
    <row r="84" spans="4:65" s="3" customFormat="1" ht="24.95" customHeight="1" x14ac:dyDescent="0.25"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28"/>
      <c r="AK84" s="28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</row>
    <row r="85" spans="4:65" s="3" customFormat="1" ht="24.95" customHeight="1" x14ac:dyDescent="0.25"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28"/>
      <c r="AK85" s="28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</row>
    <row r="86" spans="4:65" s="3" customFormat="1" ht="24.95" customHeight="1" x14ac:dyDescent="0.25"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28"/>
      <c r="AK86" s="28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</row>
    <row r="87" spans="4:65" s="3" customFormat="1" ht="24.95" customHeight="1" x14ac:dyDescent="0.25"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28"/>
      <c r="AK87" s="28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</row>
    <row r="88" spans="4:65" s="3" customFormat="1" ht="24.95" customHeight="1" x14ac:dyDescent="0.25"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28"/>
      <c r="AK88" s="28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</row>
    <row r="89" spans="4:65" s="3" customFormat="1" ht="24.95" customHeight="1" x14ac:dyDescent="0.25"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28"/>
      <c r="AK89" s="28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</row>
    <row r="90" spans="4:65" s="3" customFormat="1" x14ac:dyDescent="0.25"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28"/>
      <c r="AK90" s="28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</row>
    <row r="91" spans="4:65" s="3" customFormat="1" x14ac:dyDescent="0.25"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28"/>
      <c r="AK91" s="28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</row>
    <row r="92" spans="4:65" s="3" customFormat="1" x14ac:dyDescent="0.25"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28"/>
      <c r="AK92" s="28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</row>
    <row r="93" spans="4:65" s="3" customFormat="1" x14ac:dyDescent="0.25"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28"/>
      <c r="AK93" s="28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</row>
    <row r="94" spans="4:65" s="3" customFormat="1" x14ac:dyDescent="0.25"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28"/>
      <c r="AK94" s="28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</row>
    <row r="95" spans="4:65" s="3" customFormat="1" x14ac:dyDescent="0.25"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28"/>
      <c r="AK95" s="28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</row>
    <row r="96" spans="4:65" s="3" customFormat="1" x14ac:dyDescent="0.25"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28"/>
      <c r="AK96" s="28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</row>
    <row r="97" spans="66:66" x14ac:dyDescent="0.25">
      <c r="BN97" s="3"/>
    </row>
    <row r="98" spans="66:66" x14ac:dyDescent="0.25">
      <c r="BN98" s="3"/>
    </row>
    <row r="99" spans="66:66" x14ac:dyDescent="0.25">
      <c r="BN99" s="3"/>
    </row>
    <row r="100" spans="66:66" x14ac:dyDescent="0.25">
      <c r="BN100" s="3"/>
    </row>
    <row r="101" spans="66:66" x14ac:dyDescent="0.25">
      <c r="BN101" s="3"/>
    </row>
    <row r="102" spans="66:66" x14ac:dyDescent="0.25">
      <c r="BN102" s="3"/>
    </row>
    <row r="103" spans="66:66" x14ac:dyDescent="0.25">
      <c r="BN103" s="3"/>
    </row>
    <row r="104" spans="66:66" x14ac:dyDescent="0.25">
      <c r="BN104" s="3"/>
    </row>
    <row r="105" spans="66:66" x14ac:dyDescent="0.25">
      <c r="BN105" s="3"/>
    </row>
    <row r="106" spans="66:66" x14ac:dyDescent="0.25">
      <c r="BN106" s="3"/>
    </row>
    <row r="107" spans="66:66" x14ac:dyDescent="0.25">
      <c r="BN107" s="3"/>
    </row>
    <row r="108" spans="66:66" x14ac:dyDescent="0.25">
      <c r="BN108" s="3"/>
    </row>
    <row r="109" spans="66:66" x14ac:dyDescent="0.25">
      <c r="BN109" s="3"/>
    </row>
    <row r="110" spans="66:66" x14ac:dyDescent="0.25">
      <c r="BN110" s="3"/>
    </row>
    <row r="111" spans="66:66" x14ac:dyDescent="0.25">
      <c r="BN111" s="3"/>
    </row>
    <row r="112" spans="66:66" x14ac:dyDescent="0.25">
      <c r="BN112" s="3"/>
    </row>
    <row r="113" spans="66:66" x14ac:dyDescent="0.25">
      <c r="BN113" s="3"/>
    </row>
    <row r="114" spans="66:66" x14ac:dyDescent="0.25">
      <c r="BN114" s="3"/>
    </row>
    <row r="115" spans="66:66" x14ac:dyDescent="0.25">
      <c r="BN115" s="3"/>
    </row>
    <row r="116" spans="66:66" x14ac:dyDescent="0.25">
      <c r="BN116" s="3"/>
    </row>
    <row r="117" spans="66:66" x14ac:dyDescent="0.25">
      <c r="BN117" s="3"/>
    </row>
    <row r="118" spans="66:66" x14ac:dyDescent="0.25">
      <c r="BN118" s="3"/>
    </row>
    <row r="119" spans="66:66" x14ac:dyDescent="0.25">
      <c r="BN119" s="3"/>
    </row>
    <row r="120" spans="66:66" x14ac:dyDescent="0.25">
      <c r="BN120" s="3"/>
    </row>
    <row r="121" spans="66:66" x14ac:dyDescent="0.25">
      <c r="BN121" s="3"/>
    </row>
    <row r="122" spans="66:66" x14ac:dyDescent="0.25">
      <c r="BN122" s="3"/>
    </row>
    <row r="123" spans="66:66" x14ac:dyDescent="0.25">
      <c r="BN123" s="3"/>
    </row>
    <row r="124" spans="66:66" x14ac:dyDescent="0.25">
      <c r="BN124" s="3"/>
    </row>
    <row r="125" spans="66:66" x14ac:dyDescent="0.25">
      <c r="BN125" s="3"/>
    </row>
    <row r="126" spans="66:66" x14ac:dyDescent="0.25">
      <c r="BN126" s="3"/>
    </row>
    <row r="127" spans="66:66" x14ac:dyDescent="0.25">
      <c r="BN127" s="3"/>
    </row>
    <row r="128" spans="66:66" x14ac:dyDescent="0.25">
      <c r="BN128" s="3"/>
    </row>
    <row r="129" spans="66:66" x14ac:dyDescent="0.25">
      <c r="BN129" s="3"/>
    </row>
    <row r="130" spans="66:66" x14ac:dyDescent="0.25">
      <c r="BN130" s="3"/>
    </row>
    <row r="131" spans="66:66" x14ac:dyDescent="0.25">
      <c r="BN131" s="3"/>
    </row>
    <row r="132" spans="66:66" x14ac:dyDescent="0.25">
      <c r="BN132" s="3"/>
    </row>
    <row r="133" spans="66:66" x14ac:dyDescent="0.25">
      <c r="BN133" s="3"/>
    </row>
    <row r="134" spans="66:66" x14ac:dyDescent="0.25">
      <c r="BN134" s="3"/>
    </row>
    <row r="135" spans="66:66" x14ac:dyDescent="0.25">
      <c r="BN135" s="3"/>
    </row>
    <row r="136" spans="66:66" x14ac:dyDescent="0.25">
      <c r="BN136" s="3"/>
    </row>
    <row r="137" spans="66:66" x14ac:dyDescent="0.25">
      <c r="BN137" s="3"/>
    </row>
    <row r="138" spans="66:66" x14ac:dyDescent="0.25">
      <c r="BN138" s="3"/>
    </row>
    <row r="139" spans="66:66" x14ac:dyDescent="0.25">
      <c r="BN139" s="3"/>
    </row>
    <row r="140" spans="66:66" x14ac:dyDescent="0.25">
      <c r="BN140" s="3"/>
    </row>
    <row r="141" spans="66:66" x14ac:dyDescent="0.25">
      <c r="BN141" s="3"/>
    </row>
    <row r="142" spans="66:66" x14ac:dyDescent="0.25">
      <c r="BN142" s="3"/>
    </row>
    <row r="143" spans="66:66" x14ac:dyDescent="0.25">
      <c r="BN143" s="3"/>
    </row>
    <row r="144" spans="66:66" x14ac:dyDescent="0.25">
      <c r="BN144" s="3"/>
    </row>
    <row r="145" spans="66:66" x14ac:dyDescent="0.25">
      <c r="BN145" s="3"/>
    </row>
    <row r="146" spans="66:66" x14ac:dyDescent="0.25">
      <c r="BN146" s="3"/>
    </row>
    <row r="147" spans="66:66" x14ac:dyDescent="0.25">
      <c r="BN147" s="3"/>
    </row>
    <row r="148" spans="66:66" x14ac:dyDescent="0.25">
      <c r="BN148" s="3"/>
    </row>
    <row r="149" spans="66:66" x14ac:dyDescent="0.25">
      <c r="BN149" s="3"/>
    </row>
    <row r="150" spans="66:66" x14ac:dyDescent="0.25">
      <c r="BN150" s="3"/>
    </row>
    <row r="151" spans="66:66" x14ac:dyDescent="0.25">
      <c r="BN151" s="3"/>
    </row>
    <row r="152" spans="66:66" x14ac:dyDescent="0.25">
      <c r="BN152" s="3"/>
    </row>
    <row r="153" spans="66:66" x14ac:dyDescent="0.25">
      <c r="BN153" s="3"/>
    </row>
    <row r="154" spans="66:66" x14ac:dyDescent="0.25">
      <c r="BN154" s="3"/>
    </row>
    <row r="155" spans="66:66" x14ac:dyDescent="0.25">
      <c r="BN155" s="3"/>
    </row>
    <row r="156" spans="66:66" x14ac:dyDescent="0.25">
      <c r="BN156" s="3"/>
    </row>
    <row r="157" spans="66:66" x14ac:dyDescent="0.25">
      <c r="BN157" s="3"/>
    </row>
    <row r="158" spans="66:66" x14ac:dyDescent="0.25">
      <c r="BN158" s="3"/>
    </row>
    <row r="159" spans="66:66" x14ac:dyDescent="0.25">
      <c r="BN159" s="3"/>
    </row>
    <row r="160" spans="66:66" x14ac:dyDescent="0.25">
      <c r="BN160" s="3"/>
    </row>
    <row r="161" spans="66:66" x14ac:dyDescent="0.25">
      <c r="BN161" s="3"/>
    </row>
    <row r="162" spans="66:66" x14ac:dyDescent="0.25">
      <c r="BN162" s="3"/>
    </row>
    <row r="163" spans="66:66" x14ac:dyDescent="0.25">
      <c r="BN163" s="3"/>
    </row>
    <row r="164" spans="66:66" x14ac:dyDescent="0.25">
      <c r="BN164" s="3"/>
    </row>
    <row r="165" spans="66:66" x14ac:dyDescent="0.25">
      <c r="BN165" s="3"/>
    </row>
    <row r="166" spans="66:66" x14ac:dyDescent="0.25">
      <c r="BN166" s="3"/>
    </row>
    <row r="167" spans="66:66" x14ac:dyDescent="0.25">
      <c r="BN167" s="3"/>
    </row>
    <row r="168" spans="66:66" x14ac:dyDescent="0.25">
      <c r="BN168" s="3"/>
    </row>
    <row r="169" spans="66:66" x14ac:dyDescent="0.25">
      <c r="BN169" s="3"/>
    </row>
    <row r="170" spans="66:66" x14ac:dyDescent="0.25">
      <c r="BN170" s="3"/>
    </row>
    <row r="171" spans="66:66" x14ac:dyDescent="0.25">
      <c r="BN171" s="3"/>
    </row>
    <row r="172" spans="66:66" x14ac:dyDescent="0.25">
      <c r="BN172" s="3"/>
    </row>
    <row r="173" spans="66:66" x14ac:dyDescent="0.25">
      <c r="BN173" s="3"/>
    </row>
    <row r="174" spans="66:66" x14ac:dyDescent="0.25">
      <c r="BN174" s="3"/>
    </row>
    <row r="175" spans="66:66" x14ac:dyDescent="0.25">
      <c r="BN175" s="3"/>
    </row>
    <row r="176" spans="66:66" x14ac:dyDescent="0.25">
      <c r="BN176" s="3"/>
    </row>
    <row r="177" spans="66:66" x14ac:dyDescent="0.25">
      <c r="BN177" s="3"/>
    </row>
    <row r="178" spans="66:66" x14ac:dyDescent="0.25">
      <c r="BN178" s="3"/>
    </row>
    <row r="179" spans="66:66" x14ac:dyDescent="0.25">
      <c r="BN179" s="3"/>
    </row>
    <row r="180" spans="66:66" x14ac:dyDescent="0.25">
      <c r="BN180" s="3"/>
    </row>
  </sheetData>
  <mergeCells count="64">
    <mergeCell ref="BI20:BI21"/>
    <mergeCell ref="BI22:BI23"/>
    <mergeCell ref="BI28:BI30"/>
    <mergeCell ref="BI33:BI34"/>
    <mergeCell ref="T56:AI56"/>
    <mergeCell ref="T57:AH57"/>
    <mergeCell ref="AL56:BM56"/>
    <mergeCell ref="AL57:BM57"/>
    <mergeCell ref="BB70:BJ70"/>
    <mergeCell ref="D73:AX73"/>
    <mergeCell ref="BB74:BJ74"/>
    <mergeCell ref="D66:D68"/>
    <mergeCell ref="A66:C68"/>
    <mergeCell ref="A41:A45"/>
    <mergeCell ref="BC37:BD37"/>
    <mergeCell ref="A39:A40"/>
    <mergeCell ref="BA34:BB34"/>
    <mergeCell ref="A35:A38"/>
    <mergeCell ref="A28:A34"/>
    <mergeCell ref="BA28:BB28"/>
    <mergeCell ref="BA29:BB29"/>
    <mergeCell ref="BA30:BB30"/>
    <mergeCell ref="BA33:BB33"/>
    <mergeCell ref="Q47:S55"/>
    <mergeCell ref="A47:A58"/>
    <mergeCell ref="A59:A60"/>
    <mergeCell ref="A62:A63"/>
    <mergeCell ref="A64:A65"/>
    <mergeCell ref="N56:N57"/>
    <mergeCell ref="O56:S57"/>
    <mergeCell ref="A20:A21"/>
    <mergeCell ref="A22:A27"/>
    <mergeCell ref="AE22:AG22"/>
    <mergeCell ref="BC22:BD22"/>
    <mergeCell ref="AC23:AG23"/>
    <mergeCell ref="BC23:BD23"/>
    <mergeCell ref="AE27:AG27"/>
    <mergeCell ref="BC27:BD27"/>
    <mergeCell ref="AZ9:BC9"/>
    <mergeCell ref="A10:A17"/>
    <mergeCell ref="A18:A19"/>
    <mergeCell ref="BC18:BD18"/>
    <mergeCell ref="BC19:BD19"/>
    <mergeCell ref="M18:N18"/>
    <mergeCell ref="M19:N19"/>
    <mergeCell ref="AC18:AD18"/>
    <mergeCell ref="AI18:AI19"/>
    <mergeCell ref="AC19:AD19"/>
    <mergeCell ref="BI18:BI19"/>
    <mergeCell ref="W1:BM1"/>
    <mergeCell ref="W2:BM2"/>
    <mergeCell ref="N47:P55"/>
    <mergeCell ref="A1:V1"/>
    <mergeCell ref="A2:V2"/>
    <mergeCell ref="A4:D4"/>
    <mergeCell ref="A5:A6"/>
    <mergeCell ref="B5:B6"/>
    <mergeCell ref="C5:C6"/>
    <mergeCell ref="D5:D6"/>
    <mergeCell ref="BA20:BB20"/>
    <mergeCell ref="BA21:BB21"/>
    <mergeCell ref="A7:A9"/>
    <mergeCell ref="AJ7:AK65"/>
    <mergeCell ref="V9:Y9"/>
  </mergeCells>
  <printOptions horizontalCentered="1"/>
  <pageMargins left="0.7" right="0.36" top="0.35" bottom="0.26" header="0.3" footer="0.3"/>
  <pageSetup paperSize="2058" scale="26" fitToHeight="0" orientation="landscape" horizontalDpi="300" verticalDpi="3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4"/>
  <sheetViews>
    <sheetView zoomScale="115" zoomScaleNormal="115" workbookViewId="0">
      <pane xSplit="8" ySplit="4" topLeftCell="I5" activePane="bottomRight" state="frozen"/>
      <selection activeCell="E24" sqref="E24"/>
      <selection pane="topRight" activeCell="E24" sqref="E24"/>
      <selection pane="bottomLeft" activeCell="E24" sqref="E24"/>
      <selection pane="bottomRight" activeCell="F15" sqref="F15"/>
    </sheetView>
  </sheetViews>
  <sheetFormatPr defaultRowHeight="15.75" x14ac:dyDescent="0.25"/>
  <cols>
    <col min="1" max="1" width="5.140625" style="133" bestFit="1" customWidth="1"/>
    <col min="2" max="2" width="6.140625" style="133" bestFit="1" customWidth="1"/>
    <col min="3" max="3" width="21.5703125" style="133" bestFit="1" customWidth="1"/>
    <col min="4" max="4" width="11" style="133" customWidth="1"/>
    <col min="5" max="5" width="8.85546875" style="133" customWidth="1"/>
    <col min="6" max="6" width="26.5703125" style="133" customWidth="1"/>
    <col min="7" max="7" width="6.7109375" style="133" customWidth="1"/>
    <col min="8" max="8" width="5.5703125" style="133" customWidth="1"/>
    <col min="9" max="9" width="11.7109375" style="133" customWidth="1"/>
    <col min="10" max="10" width="10.5703125" style="160" customWidth="1"/>
    <col min="11" max="11" width="11.5703125" style="160" customWidth="1"/>
    <col min="12" max="12" width="14.42578125" style="133" customWidth="1"/>
    <col min="13" max="13" width="13.7109375" style="133" customWidth="1"/>
    <col min="14" max="14" width="10.7109375" style="156" customWidth="1"/>
    <col min="15" max="15" width="22" style="133" customWidth="1"/>
    <col min="16" max="16" width="0" style="133" hidden="1" customWidth="1"/>
    <col min="17" max="257" width="9.140625" style="133"/>
    <col min="258" max="258" width="5.140625" style="133" bestFit="1" customWidth="1"/>
    <col min="259" max="259" width="6.140625" style="133" bestFit="1" customWidth="1"/>
    <col min="260" max="260" width="18.140625" style="133" customWidth="1"/>
    <col min="261" max="261" width="8.85546875" style="133" customWidth="1"/>
    <col min="262" max="262" width="26.5703125" style="133" customWidth="1"/>
    <col min="263" max="263" width="6.7109375" style="133" customWidth="1"/>
    <col min="264" max="264" width="5.5703125" style="133" customWidth="1"/>
    <col min="265" max="265" width="11.7109375" style="133" customWidth="1"/>
    <col min="266" max="266" width="10.5703125" style="133" customWidth="1"/>
    <col min="267" max="267" width="11.5703125" style="133" customWidth="1"/>
    <col min="268" max="268" width="14.42578125" style="133" customWidth="1"/>
    <col min="269" max="269" width="13.7109375" style="133" customWidth="1"/>
    <col min="270" max="270" width="10.7109375" style="133" customWidth="1"/>
    <col min="271" max="271" width="22" style="133" customWidth="1"/>
    <col min="272" max="272" width="0" style="133" hidden="1" customWidth="1"/>
    <col min="273" max="513" width="9.140625" style="133"/>
    <col min="514" max="514" width="5.140625" style="133" bestFit="1" customWidth="1"/>
    <col min="515" max="515" width="6.140625" style="133" bestFit="1" customWidth="1"/>
    <col min="516" max="516" width="18.140625" style="133" customWidth="1"/>
    <col min="517" max="517" width="8.85546875" style="133" customWidth="1"/>
    <col min="518" max="518" width="26.5703125" style="133" customWidth="1"/>
    <col min="519" max="519" width="6.7109375" style="133" customWidth="1"/>
    <col min="520" max="520" width="5.5703125" style="133" customWidth="1"/>
    <col min="521" max="521" width="11.7109375" style="133" customWidth="1"/>
    <col min="522" max="522" width="10.5703125" style="133" customWidth="1"/>
    <col min="523" max="523" width="11.5703125" style="133" customWidth="1"/>
    <col min="524" max="524" width="14.42578125" style="133" customWidth="1"/>
    <col min="525" max="525" width="13.7109375" style="133" customWidth="1"/>
    <col min="526" max="526" width="10.7109375" style="133" customWidth="1"/>
    <col min="527" max="527" width="22" style="133" customWidth="1"/>
    <col min="528" max="528" width="0" style="133" hidden="1" customWidth="1"/>
    <col min="529" max="769" width="9.140625" style="133"/>
    <col min="770" max="770" width="5.140625" style="133" bestFit="1" customWidth="1"/>
    <col min="771" max="771" width="6.140625" style="133" bestFit="1" customWidth="1"/>
    <col min="772" max="772" width="18.140625" style="133" customWidth="1"/>
    <col min="773" max="773" width="8.85546875" style="133" customWidth="1"/>
    <col min="774" max="774" width="26.5703125" style="133" customWidth="1"/>
    <col min="775" max="775" width="6.7109375" style="133" customWidth="1"/>
    <col min="776" max="776" width="5.5703125" style="133" customWidth="1"/>
    <col min="777" max="777" width="11.7109375" style="133" customWidth="1"/>
    <col min="778" max="778" width="10.5703125" style="133" customWidth="1"/>
    <col min="779" max="779" width="11.5703125" style="133" customWidth="1"/>
    <col min="780" max="780" width="14.42578125" style="133" customWidth="1"/>
    <col min="781" max="781" width="13.7109375" style="133" customWidth="1"/>
    <col min="782" max="782" width="10.7109375" style="133" customWidth="1"/>
    <col min="783" max="783" width="22" style="133" customWidth="1"/>
    <col min="784" max="784" width="0" style="133" hidden="1" customWidth="1"/>
    <col min="785" max="1025" width="9.140625" style="133"/>
    <col min="1026" max="1026" width="5.140625" style="133" bestFit="1" customWidth="1"/>
    <col min="1027" max="1027" width="6.140625" style="133" bestFit="1" customWidth="1"/>
    <col min="1028" max="1028" width="18.140625" style="133" customWidth="1"/>
    <col min="1029" max="1029" width="8.85546875" style="133" customWidth="1"/>
    <col min="1030" max="1030" width="26.5703125" style="133" customWidth="1"/>
    <col min="1031" max="1031" width="6.7109375" style="133" customWidth="1"/>
    <col min="1032" max="1032" width="5.5703125" style="133" customWidth="1"/>
    <col min="1033" max="1033" width="11.7109375" style="133" customWidth="1"/>
    <col min="1034" max="1034" width="10.5703125" style="133" customWidth="1"/>
    <col min="1035" max="1035" width="11.5703125" style="133" customWidth="1"/>
    <col min="1036" max="1036" width="14.42578125" style="133" customWidth="1"/>
    <col min="1037" max="1037" width="13.7109375" style="133" customWidth="1"/>
    <col min="1038" max="1038" width="10.7109375" style="133" customWidth="1"/>
    <col min="1039" max="1039" width="22" style="133" customWidth="1"/>
    <col min="1040" max="1040" width="0" style="133" hidden="1" customWidth="1"/>
    <col min="1041" max="1281" width="9.140625" style="133"/>
    <col min="1282" max="1282" width="5.140625" style="133" bestFit="1" customWidth="1"/>
    <col min="1283" max="1283" width="6.140625" style="133" bestFit="1" customWidth="1"/>
    <col min="1284" max="1284" width="18.140625" style="133" customWidth="1"/>
    <col min="1285" max="1285" width="8.85546875" style="133" customWidth="1"/>
    <col min="1286" max="1286" width="26.5703125" style="133" customWidth="1"/>
    <col min="1287" max="1287" width="6.7109375" style="133" customWidth="1"/>
    <col min="1288" max="1288" width="5.5703125" style="133" customWidth="1"/>
    <col min="1289" max="1289" width="11.7109375" style="133" customWidth="1"/>
    <col min="1290" max="1290" width="10.5703125" style="133" customWidth="1"/>
    <col min="1291" max="1291" width="11.5703125" style="133" customWidth="1"/>
    <col min="1292" max="1292" width="14.42578125" style="133" customWidth="1"/>
    <col min="1293" max="1293" width="13.7109375" style="133" customWidth="1"/>
    <col min="1294" max="1294" width="10.7109375" style="133" customWidth="1"/>
    <col min="1295" max="1295" width="22" style="133" customWidth="1"/>
    <col min="1296" max="1296" width="0" style="133" hidden="1" customWidth="1"/>
    <col min="1297" max="1537" width="9.140625" style="133"/>
    <col min="1538" max="1538" width="5.140625" style="133" bestFit="1" customWidth="1"/>
    <col min="1539" max="1539" width="6.140625" style="133" bestFit="1" customWidth="1"/>
    <col min="1540" max="1540" width="18.140625" style="133" customWidth="1"/>
    <col min="1541" max="1541" width="8.85546875" style="133" customWidth="1"/>
    <col min="1542" max="1542" width="26.5703125" style="133" customWidth="1"/>
    <col min="1543" max="1543" width="6.7109375" style="133" customWidth="1"/>
    <col min="1544" max="1544" width="5.5703125" style="133" customWidth="1"/>
    <col min="1545" max="1545" width="11.7109375" style="133" customWidth="1"/>
    <col min="1546" max="1546" width="10.5703125" style="133" customWidth="1"/>
    <col min="1547" max="1547" width="11.5703125" style="133" customWidth="1"/>
    <col min="1548" max="1548" width="14.42578125" style="133" customWidth="1"/>
    <col min="1549" max="1549" width="13.7109375" style="133" customWidth="1"/>
    <col min="1550" max="1550" width="10.7109375" style="133" customWidth="1"/>
    <col min="1551" max="1551" width="22" style="133" customWidth="1"/>
    <col min="1552" max="1552" width="0" style="133" hidden="1" customWidth="1"/>
    <col min="1553" max="1793" width="9.140625" style="133"/>
    <col min="1794" max="1794" width="5.140625" style="133" bestFit="1" customWidth="1"/>
    <col min="1795" max="1795" width="6.140625" style="133" bestFit="1" customWidth="1"/>
    <col min="1796" max="1796" width="18.140625" style="133" customWidth="1"/>
    <col min="1797" max="1797" width="8.85546875" style="133" customWidth="1"/>
    <col min="1798" max="1798" width="26.5703125" style="133" customWidth="1"/>
    <col min="1799" max="1799" width="6.7109375" style="133" customWidth="1"/>
    <col min="1800" max="1800" width="5.5703125" style="133" customWidth="1"/>
    <col min="1801" max="1801" width="11.7109375" style="133" customWidth="1"/>
    <col min="1802" max="1802" width="10.5703125" style="133" customWidth="1"/>
    <col min="1803" max="1803" width="11.5703125" style="133" customWidth="1"/>
    <col min="1804" max="1804" width="14.42578125" style="133" customWidth="1"/>
    <col min="1805" max="1805" width="13.7109375" style="133" customWidth="1"/>
    <col min="1806" max="1806" width="10.7109375" style="133" customWidth="1"/>
    <col min="1807" max="1807" width="22" style="133" customWidth="1"/>
    <col min="1808" max="1808" width="0" style="133" hidden="1" customWidth="1"/>
    <col min="1809" max="2049" width="9.140625" style="133"/>
    <col min="2050" max="2050" width="5.140625" style="133" bestFit="1" customWidth="1"/>
    <col min="2051" max="2051" width="6.140625" style="133" bestFit="1" customWidth="1"/>
    <col min="2052" max="2052" width="18.140625" style="133" customWidth="1"/>
    <col min="2053" max="2053" width="8.85546875" style="133" customWidth="1"/>
    <col min="2054" max="2054" width="26.5703125" style="133" customWidth="1"/>
    <col min="2055" max="2055" width="6.7109375" style="133" customWidth="1"/>
    <col min="2056" max="2056" width="5.5703125" style="133" customWidth="1"/>
    <col min="2057" max="2057" width="11.7109375" style="133" customWidth="1"/>
    <col min="2058" max="2058" width="10.5703125" style="133" customWidth="1"/>
    <col min="2059" max="2059" width="11.5703125" style="133" customWidth="1"/>
    <col min="2060" max="2060" width="14.42578125" style="133" customWidth="1"/>
    <col min="2061" max="2061" width="13.7109375" style="133" customWidth="1"/>
    <col min="2062" max="2062" width="10.7109375" style="133" customWidth="1"/>
    <col min="2063" max="2063" width="22" style="133" customWidth="1"/>
    <col min="2064" max="2064" width="0" style="133" hidden="1" customWidth="1"/>
    <col min="2065" max="2305" width="9.140625" style="133"/>
    <col min="2306" max="2306" width="5.140625" style="133" bestFit="1" customWidth="1"/>
    <col min="2307" max="2307" width="6.140625" style="133" bestFit="1" customWidth="1"/>
    <col min="2308" max="2308" width="18.140625" style="133" customWidth="1"/>
    <col min="2309" max="2309" width="8.85546875" style="133" customWidth="1"/>
    <col min="2310" max="2310" width="26.5703125" style="133" customWidth="1"/>
    <col min="2311" max="2311" width="6.7109375" style="133" customWidth="1"/>
    <col min="2312" max="2312" width="5.5703125" style="133" customWidth="1"/>
    <col min="2313" max="2313" width="11.7109375" style="133" customWidth="1"/>
    <col min="2314" max="2314" width="10.5703125" style="133" customWidth="1"/>
    <col min="2315" max="2315" width="11.5703125" style="133" customWidth="1"/>
    <col min="2316" max="2316" width="14.42578125" style="133" customWidth="1"/>
    <col min="2317" max="2317" width="13.7109375" style="133" customWidth="1"/>
    <col min="2318" max="2318" width="10.7109375" style="133" customWidth="1"/>
    <col min="2319" max="2319" width="22" style="133" customWidth="1"/>
    <col min="2320" max="2320" width="0" style="133" hidden="1" customWidth="1"/>
    <col min="2321" max="2561" width="9.140625" style="133"/>
    <col min="2562" max="2562" width="5.140625" style="133" bestFit="1" customWidth="1"/>
    <col min="2563" max="2563" width="6.140625" style="133" bestFit="1" customWidth="1"/>
    <col min="2564" max="2564" width="18.140625" style="133" customWidth="1"/>
    <col min="2565" max="2565" width="8.85546875" style="133" customWidth="1"/>
    <col min="2566" max="2566" width="26.5703125" style="133" customWidth="1"/>
    <col min="2567" max="2567" width="6.7109375" style="133" customWidth="1"/>
    <col min="2568" max="2568" width="5.5703125" style="133" customWidth="1"/>
    <col min="2569" max="2569" width="11.7109375" style="133" customWidth="1"/>
    <col min="2570" max="2570" width="10.5703125" style="133" customWidth="1"/>
    <col min="2571" max="2571" width="11.5703125" style="133" customWidth="1"/>
    <col min="2572" max="2572" width="14.42578125" style="133" customWidth="1"/>
    <col min="2573" max="2573" width="13.7109375" style="133" customWidth="1"/>
    <col min="2574" max="2574" width="10.7109375" style="133" customWidth="1"/>
    <col min="2575" max="2575" width="22" style="133" customWidth="1"/>
    <col min="2576" max="2576" width="0" style="133" hidden="1" customWidth="1"/>
    <col min="2577" max="2817" width="9.140625" style="133"/>
    <col min="2818" max="2818" width="5.140625" style="133" bestFit="1" customWidth="1"/>
    <col min="2819" max="2819" width="6.140625" style="133" bestFit="1" customWidth="1"/>
    <col min="2820" max="2820" width="18.140625" style="133" customWidth="1"/>
    <col min="2821" max="2821" width="8.85546875" style="133" customWidth="1"/>
    <col min="2822" max="2822" width="26.5703125" style="133" customWidth="1"/>
    <col min="2823" max="2823" width="6.7109375" style="133" customWidth="1"/>
    <col min="2824" max="2824" width="5.5703125" style="133" customWidth="1"/>
    <col min="2825" max="2825" width="11.7109375" style="133" customWidth="1"/>
    <col min="2826" max="2826" width="10.5703125" style="133" customWidth="1"/>
    <col min="2827" max="2827" width="11.5703125" style="133" customWidth="1"/>
    <col min="2828" max="2828" width="14.42578125" style="133" customWidth="1"/>
    <col min="2829" max="2829" width="13.7109375" style="133" customWidth="1"/>
    <col min="2830" max="2830" width="10.7109375" style="133" customWidth="1"/>
    <col min="2831" max="2831" width="22" style="133" customWidth="1"/>
    <col min="2832" max="2832" width="0" style="133" hidden="1" customWidth="1"/>
    <col min="2833" max="3073" width="9.140625" style="133"/>
    <col min="3074" max="3074" width="5.140625" style="133" bestFit="1" customWidth="1"/>
    <col min="3075" max="3075" width="6.140625" style="133" bestFit="1" customWidth="1"/>
    <col min="3076" max="3076" width="18.140625" style="133" customWidth="1"/>
    <col min="3077" max="3077" width="8.85546875" style="133" customWidth="1"/>
    <col min="3078" max="3078" width="26.5703125" style="133" customWidth="1"/>
    <col min="3079" max="3079" width="6.7109375" style="133" customWidth="1"/>
    <col min="3080" max="3080" width="5.5703125" style="133" customWidth="1"/>
    <col min="3081" max="3081" width="11.7109375" style="133" customWidth="1"/>
    <col min="3082" max="3082" width="10.5703125" style="133" customWidth="1"/>
    <col min="3083" max="3083" width="11.5703125" style="133" customWidth="1"/>
    <col min="3084" max="3084" width="14.42578125" style="133" customWidth="1"/>
    <col min="3085" max="3085" width="13.7109375" style="133" customWidth="1"/>
    <col min="3086" max="3086" width="10.7109375" style="133" customWidth="1"/>
    <col min="3087" max="3087" width="22" style="133" customWidth="1"/>
    <col min="3088" max="3088" width="0" style="133" hidden="1" customWidth="1"/>
    <col min="3089" max="3329" width="9.140625" style="133"/>
    <col min="3330" max="3330" width="5.140625" style="133" bestFit="1" customWidth="1"/>
    <col min="3331" max="3331" width="6.140625" style="133" bestFit="1" customWidth="1"/>
    <col min="3332" max="3332" width="18.140625" style="133" customWidth="1"/>
    <col min="3333" max="3333" width="8.85546875" style="133" customWidth="1"/>
    <col min="3334" max="3334" width="26.5703125" style="133" customWidth="1"/>
    <col min="3335" max="3335" width="6.7109375" style="133" customWidth="1"/>
    <col min="3336" max="3336" width="5.5703125" style="133" customWidth="1"/>
    <col min="3337" max="3337" width="11.7109375" style="133" customWidth="1"/>
    <col min="3338" max="3338" width="10.5703125" style="133" customWidth="1"/>
    <col min="3339" max="3339" width="11.5703125" style="133" customWidth="1"/>
    <col min="3340" max="3340" width="14.42578125" style="133" customWidth="1"/>
    <col min="3341" max="3341" width="13.7109375" style="133" customWidth="1"/>
    <col min="3342" max="3342" width="10.7109375" style="133" customWidth="1"/>
    <col min="3343" max="3343" width="22" style="133" customWidth="1"/>
    <col min="3344" max="3344" width="0" style="133" hidden="1" customWidth="1"/>
    <col min="3345" max="3585" width="9.140625" style="133"/>
    <col min="3586" max="3586" width="5.140625" style="133" bestFit="1" customWidth="1"/>
    <col min="3587" max="3587" width="6.140625" style="133" bestFit="1" customWidth="1"/>
    <col min="3588" max="3588" width="18.140625" style="133" customWidth="1"/>
    <col min="3589" max="3589" width="8.85546875" style="133" customWidth="1"/>
    <col min="3590" max="3590" width="26.5703125" style="133" customWidth="1"/>
    <col min="3591" max="3591" width="6.7109375" style="133" customWidth="1"/>
    <col min="3592" max="3592" width="5.5703125" style="133" customWidth="1"/>
    <col min="3593" max="3593" width="11.7109375" style="133" customWidth="1"/>
    <col min="3594" max="3594" width="10.5703125" style="133" customWidth="1"/>
    <col min="3595" max="3595" width="11.5703125" style="133" customWidth="1"/>
    <col min="3596" max="3596" width="14.42578125" style="133" customWidth="1"/>
    <col min="3597" max="3597" width="13.7109375" style="133" customWidth="1"/>
    <col min="3598" max="3598" width="10.7109375" style="133" customWidth="1"/>
    <col min="3599" max="3599" width="22" style="133" customWidth="1"/>
    <col min="3600" max="3600" width="0" style="133" hidden="1" customWidth="1"/>
    <col min="3601" max="3841" width="9.140625" style="133"/>
    <col min="3842" max="3842" width="5.140625" style="133" bestFit="1" customWidth="1"/>
    <col min="3843" max="3843" width="6.140625" style="133" bestFit="1" customWidth="1"/>
    <col min="3844" max="3844" width="18.140625" style="133" customWidth="1"/>
    <col min="3845" max="3845" width="8.85546875" style="133" customWidth="1"/>
    <col min="3846" max="3846" width="26.5703125" style="133" customWidth="1"/>
    <col min="3847" max="3847" width="6.7109375" style="133" customWidth="1"/>
    <col min="3848" max="3848" width="5.5703125" style="133" customWidth="1"/>
    <col min="3849" max="3849" width="11.7109375" style="133" customWidth="1"/>
    <col min="3850" max="3850" width="10.5703125" style="133" customWidth="1"/>
    <col min="3851" max="3851" width="11.5703125" style="133" customWidth="1"/>
    <col min="3852" max="3852" width="14.42578125" style="133" customWidth="1"/>
    <col min="3853" max="3853" width="13.7109375" style="133" customWidth="1"/>
    <col min="3854" max="3854" width="10.7109375" style="133" customWidth="1"/>
    <col min="3855" max="3855" width="22" style="133" customWidth="1"/>
    <col min="3856" max="3856" width="0" style="133" hidden="1" customWidth="1"/>
    <col min="3857" max="4097" width="9.140625" style="133"/>
    <col min="4098" max="4098" width="5.140625" style="133" bestFit="1" customWidth="1"/>
    <col min="4099" max="4099" width="6.140625" style="133" bestFit="1" customWidth="1"/>
    <col min="4100" max="4100" width="18.140625" style="133" customWidth="1"/>
    <col min="4101" max="4101" width="8.85546875" style="133" customWidth="1"/>
    <col min="4102" max="4102" width="26.5703125" style="133" customWidth="1"/>
    <col min="4103" max="4103" width="6.7109375" style="133" customWidth="1"/>
    <col min="4104" max="4104" width="5.5703125" style="133" customWidth="1"/>
    <col min="4105" max="4105" width="11.7109375" style="133" customWidth="1"/>
    <col min="4106" max="4106" width="10.5703125" style="133" customWidth="1"/>
    <col min="4107" max="4107" width="11.5703125" style="133" customWidth="1"/>
    <col min="4108" max="4108" width="14.42578125" style="133" customWidth="1"/>
    <col min="4109" max="4109" width="13.7109375" style="133" customWidth="1"/>
    <col min="4110" max="4110" width="10.7109375" style="133" customWidth="1"/>
    <col min="4111" max="4111" width="22" style="133" customWidth="1"/>
    <col min="4112" max="4112" width="0" style="133" hidden="1" customWidth="1"/>
    <col min="4113" max="4353" width="9.140625" style="133"/>
    <col min="4354" max="4354" width="5.140625" style="133" bestFit="1" customWidth="1"/>
    <col min="4355" max="4355" width="6.140625" style="133" bestFit="1" customWidth="1"/>
    <col min="4356" max="4356" width="18.140625" style="133" customWidth="1"/>
    <col min="4357" max="4357" width="8.85546875" style="133" customWidth="1"/>
    <col min="4358" max="4358" width="26.5703125" style="133" customWidth="1"/>
    <col min="4359" max="4359" width="6.7109375" style="133" customWidth="1"/>
    <col min="4360" max="4360" width="5.5703125" style="133" customWidth="1"/>
    <col min="4361" max="4361" width="11.7109375" style="133" customWidth="1"/>
    <col min="4362" max="4362" width="10.5703125" style="133" customWidth="1"/>
    <col min="4363" max="4363" width="11.5703125" style="133" customWidth="1"/>
    <col min="4364" max="4364" width="14.42578125" style="133" customWidth="1"/>
    <col min="4365" max="4365" width="13.7109375" style="133" customWidth="1"/>
    <col min="4366" max="4366" width="10.7109375" style="133" customWidth="1"/>
    <col min="4367" max="4367" width="22" style="133" customWidth="1"/>
    <col min="4368" max="4368" width="0" style="133" hidden="1" customWidth="1"/>
    <col min="4369" max="4609" width="9.140625" style="133"/>
    <col min="4610" max="4610" width="5.140625" style="133" bestFit="1" customWidth="1"/>
    <col min="4611" max="4611" width="6.140625" style="133" bestFit="1" customWidth="1"/>
    <col min="4612" max="4612" width="18.140625" style="133" customWidth="1"/>
    <col min="4613" max="4613" width="8.85546875" style="133" customWidth="1"/>
    <col min="4614" max="4614" width="26.5703125" style="133" customWidth="1"/>
    <col min="4615" max="4615" width="6.7109375" style="133" customWidth="1"/>
    <col min="4616" max="4616" width="5.5703125" style="133" customWidth="1"/>
    <col min="4617" max="4617" width="11.7109375" style="133" customWidth="1"/>
    <col min="4618" max="4618" width="10.5703125" style="133" customWidth="1"/>
    <col min="4619" max="4619" width="11.5703125" style="133" customWidth="1"/>
    <col min="4620" max="4620" width="14.42578125" style="133" customWidth="1"/>
    <col min="4621" max="4621" width="13.7109375" style="133" customWidth="1"/>
    <col min="4622" max="4622" width="10.7109375" style="133" customWidth="1"/>
    <col min="4623" max="4623" width="22" style="133" customWidth="1"/>
    <col min="4624" max="4624" width="0" style="133" hidden="1" customWidth="1"/>
    <col min="4625" max="4865" width="9.140625" style="133"/>
    <col min="4866" max="4866" width="5.140625" style="133" bestFit="1" customWidth="1"/>
    <col min="4867" max="4867" width="6.140625" style="133" bestFit="1" customWidth="1"/>
    <col min="4868" max="4868" width="18.140625" style="133" customWidth="1"/>
    <col min="4869" max="4869" width="8.85546875" style="133" customWidth="1"/>
    <col min="4870" max="4870" width="26.5703125" style="133" customWidth="1"/>
    <col min="4871" max="4871" width="6.7109375" style="133" customWidth="1"/>
    <col min="4872" max="4872" width="5.5703125" style="133" customWidth="1"/>
    <col min="4873" max="4873" width="11.7109375" style="133" customWidth="1"/>
    <col min="4874" max="4874" width="10.5703125" style="133" customWidth="1"/>
    <col min="4875" max="4875" width="11.5703125" style="133" customWidth="1"/>
    <col min="4876" max="4876" width="14.42578125" style="133" customWidth="1"/>
    <col min="4877" max="4877" width="13.7109375" style="133" customWidth="1"/>
    <col min="4878" max="4878" width="10.7109375" style="133" customWidth="1"/>
    <col min="4879" max="4879" width="22" style="133" customWidth="1"/>
    <col min="4880" max="4880" width="0" style="133" hidden="1" customWidth="1"/>
    <col min="4881" max="5121" width="9.140625" style="133"/>
    <col min="5122" max="5122" width="5.140625" style="133" bestFit="1" customWidth="1"/>
    <col min="5123" max="5123" width="6.140625" style="133" bestFit="1" customWidth="1"/>
    <col min="5124" max="5124" width="18.140625" style="133" customWidth="1"/>
    <col min="5125" max="5125" width="8.85546875" style="133" customWidth="1"/>
    <col min="5126" max="5126" width="26.5703125" style="133" customWidth="1"/>
    <col min="5127" max="5127" width="6.7109375" style="133" customWidth="1"/>
    <col min="5128" max="5128" width="5.5703125" style="133" customWidth="1"/>
    <col min="5129" max="5129" width="11.7109375" style="133" customWidth="1"/>
    <col min="5130" max="5130" width="10.5703125" style="133" customWidth="1"/>
    <col min="5131" max="5131" width="11.5703125" style="133" customWidth="1"/>
    <col min="5132" max="5132" width="14.42578125" style="133" customWidth="1"/>
    <col min="5133" max="5133" width="13.7109375" style="133" customWidth="1"/>
    <col min="5134" max="5134" width="10.7109375" style="133" customWidth="1"/>
    <col min="5135" max="5135" width="22" style="133" customWidth="1"/>
    <col min="5136" max="5136" width="0" style="133" hidden="1" customWidth="1"/>
    <col min="5137" max="5377" width="9.140625" style="133"/>
    <col min="5378" max="5378" width="5.140625" style="133" bestFit="1" customWidth="1"/>
    <col min="5379" max="5379" width="6.140625" style="133" bestFit="1" customWidth="1"/>
    <col min="5380" max="5380" width="18.140625" style="133" customWidth="1"/>
    <col min="5381" max="5381" width="8.85546875" style="133" customWidth="1"/>
    <col min="5382" max="5382" width="26.5703125" style="133" customWidth="1"/>
    <col min="5383" max="5383" width="6.7109375" style="133" customWidth="1"/>
    <col min="5384" max="5384" width="5.5703125" style="133" customWidth="1"/>
    <col min="5385" max="5385" width="11.7109375" style="133" customWidth="1"/>
    <col min="5386" max="5386" width="10.5703125" style="133" customWidth="1"/>
    <col min="5387" max="5387" width="11.5703125" style="133" customWidth="1"/>
    <col min="5388" max="5388" width="14.42578125" style="133" customWidth="1"/>
    <col min="5389" max="5389" width="13.7109375" style="133" customWidth="1"/>
    <col min="5390" max="5390" width="10.7109375" style="133" customWidth="1"/>
    <col min="5391" max="5391" width="22" style="133" customWidth="1"/>
    <col min="5392" max="5392" width="0" style="133" hidden="1" customWidth="1"/>
    <col min="5393" max="5633" width="9.140625" style="133"/>
    <col min="5634" max="5634" width="5.140625" style="133" bestFit="1" customWidth="1"/>
    <col min="5635" max="5635" width="6.140625" style="133" bestFit="1" customWidth="1"/>
    <col min="5636" max="5636" width="18.140625" style="133" customWidth="1"/>
    <col min="5637" max="5637" width="8.85546875" style="133" customWidth="1"/>
    <col min="5638" max="5638" width="26.5703125" style="133" customWidth="1"/>
    <col min="5639" max="5639" width="6.7109375" style="133" customWidth="1"/>
    <col min="5640" max="5640" width="5.5703125" style="133" customWidth="1"/>
    <col min="5641" max="5641" width="11.7109375" style="133" customWidth="1"/>
    <col min="5642" max="5642" width="10.5703125" style="133" customWidth="1"/>
    <col min="5643" max="5643" width="11.5703125" style="133" customWidth="1"/>
    <col min="5644" max="5644" width="14.42578125" style="133" customWidth="1"/>
    <col min="5645" max="5645" width="13.7109375" style="133" customWidth="1"/>
    <col min="5646" max="5646" width="10.7109375" style="133" customWidth="1"/>
    <col min="5647" max="5647" width="22" style="133" customWidth="1"/>
    <col min="5648" max="5648" width="0" style="133" hidden="1" customWidth="1"/>
    <col min="5649" max="5889" width="9.140625" style="133"/>
    <col min="5890" max="5890" width="5.140625" style="133" bestFit="1" customWidth="1"/>
    <col min="5891" max="5891" width="6.140625" style="133" bestFit="1" customWidth="1"/>
    <col min="5892" max="5892" width="18.140625" style="133" customWidth="1"/>
    <col min="5893" max="5893" width="8.85546875" style="133" customWidth="1"/>
    <col min="5894" max="5894" width="26.5703125" style="133" customWidth="1"/>
    <col min="5895" max="5895" width="6.7109375" style="133" customWidth="1"/>
    <col min="5896" max="5896" width="5.5703125" style="133" customWidth="1"/>
    <col min="5897" max="5897" width="11.7109375" style="133" customWidth="1"/>
    <col min="5898" max="5898" width="10.5703125" style="133" customWidth="1"/>
    <col min="5899" max="5899" width="11.5703125" style="133" customWidth="1"/>
    <col min="5900" max="5900" width="14.42578125" style="133" customWidth="1"/>
    <col min="5901" max="5901" width="13.7109375" style="133" customWidth="1"/>
    <col min="5902" max="5902" width="10.7109375" style="133" customWidth="1"/>
    <col min="5903" max="5903" width="22" style="133" customWidth="1"/>
    <col min="5904" max="5904" width="0" style="133" hidden="1" customWidth="1"/>
    <col min="5905" max="6145" width="9.140625" style="133"/>
    <col min="6146" max="6146" width="5.140625" style="133" bestFit="1" customWidth="1"/>
    <col min="6147" max="6147" width="6.140625" style="133" bestFit="1" customWidth="1"/>
    <col min="6148" max="6148" width="18.140625" style="133" customWidth="1"/>
    <col min="6149" max="6149" width="8.85546875" style="133" customWidth="1"/>
    <col min="6150" max="6150" width="26.5703125" style="133" customWidth="1"/>
    <col min="6151" max="6151" width="6.7109375" style="133" customWidth="1"/>
    <col min="6152" max="6152" width="5.5703125" style="133" customWidth="1"/>
    <col min="6153" max="6153" width="11.7109375" style="133" customWidth="1"/>
    <col min="6154" max="6154" width="10.5703125" style="133" customWidth="1"/>
    <col min="6155" max="6155" width="11.5703125" style="133" customWidth="1"/>
    <col min="6156" max="6156" width="14.42578125" style="133" customWidth="1"/>
    <col min="6157" max="6157" width="13.7109375" style="133" customWidth="1"/>
    <col min="6158" max="6158" width="10.7109375" style="133" customWidth="1"/>
    <col min="6159" max="6159" width="22" style="133" customWidth="1"/>
    <col min="6160" max="6160" width="0" style="133" hidden="1" customWidth="1"/>
    <col min="6161" max="6401" width="9.140625" style="133"/>
    <col min="6402" max="6402" width="5.140625" style="133" bestFit="1" customWidth="1"/>
    <col min="6403" max="6403" width="6.140625" style="133" bestFit="1" customWidth="1"/>
    <col min="6404" max="6404" width="18.140625" style="133" customWidth="1"/>
    <col min="6405" max="6405" width="8.85546875" style="133" customWidth="1"/>
    <col min="6406" max="6406" width="26.5703125" style="133" customWidth="1"/>
    <col min="6407" max="6407" width="6.7109375" style="133" customWidth="1"/>
    <col min="6408" max="6408" width="5.5703125" style="133" customWidth="1"/>
    <col min="6409" max="6409" width="11.7109375" style="133" customWidth="1"/>
    <col min="6410" max="6410" width="10.5703125" style="133" customWidth="1"/>
    <col min="6411" max="6411" width="11.5703125" style="133" customWidth="1"/>
    <col min="6412" max="6412" width="14.42578125" style="133" customWidth="1"/>
    <col min="6413" max="6413" width="13.7109375" style="133" customWidth="1"/>
    <col min="6414" max="6414" width="10.7109375" style="133" customWidth="1"/>
    <col min="6415" max="6415" width="22" style="133" customWidth="1"/>
    <col min="6416" max="6416" width="0" style="133" hidden="1" customWidth="1"/>
    <col min="6417" max="6657" width="9.140625" style="133"/>
    <col min="6658" max="6658" width="5.140625" style="133" bestFit="1" customWidth="1"/>
    <col min="6659" max="6659" width="6.140625" style="133" bestFit="1" customWidth="1"/>
    <col min="6660" max="6660" width="18.140625" style="133" customWidth="1"/>
    <col min="6661" max="6661" width="8.85546875" style="133" customWidth="1"/>
    <col min="6662" max="6662" width="26.5703125" style="133" customWidth="1"/>
    <col min="6663" max="6663" width="6.7109375" style="133" customWidth="1"/>
    <col min="6664" max="6664" width="5.5703125" style="133" customWidth="1"/>
    <col min="6665" max="6665" width="11.7109375" style="133" customWidth="1"/>
    <col min="6666" max="6666" width="10.5703125" style="133" customWidth="1"/>
    <col min="6667" max="6667" width="11.5703125" style="133" customWidth="1"/>
    <col min="6668" max="6668" width="14.42578125" style="133" customWidth="1"/>
    <col min="6669" max="6669" width="13.7109375" style="133" customWidth="1"/>
    <col min="6670" max="6670" width="10.7109375" style="133" customWidth="1"/>
    <col min="6671" max="6671" width="22" style="133" customWidth="1"/>
    <col min="6672" max="6672" width="0" style="133" hidden="1" customWidth="1"/>
    <col min="6673" max="6913" width="9.140625" style="133"/>
    <col min="6914" max="6914" width="5.140625" style="133" bestFit="1" customWidth="1"/>
    <col min="6915" max="6915" width="6.140625" style="133" bestFit="1" customWidth="1"/>
    <col min="6916" max="6916" width="18.140625" style="133" customWidth="1"/>
    <col min="6917" max="6917" width="8.85546875" style="133" customWidth="1"/>
    <col min="6918" max="6918" width="26.5703125" style="133" customWidth="1"/>
    <col min="6919" max="6919" width="6.7109375" style="133" customWidth="1"/>
    <col min="6920" max="6920" width="5.5703125" style="133" customWidth="1"/>
    <col min="6921" max="6921" width="11.7109375" style="133" customWidth="1"/>
    <col min="6922" max="6922" width="10.5703125" style="133" customWidth="1"/>
    <col min="6923" max="6923" width="11.5703125" style="133" customWidth="1"/>
    <col min="6924" max="6924" width="14.42578125" style="133" customWidth="1"/>
    <col min="6925" max="6925" width="13.7109375" style="133" customWidth="1"/>
    <col min="6926" max="6926" width="10.7109375" style="133" customWidth="1"/>
    <col min="6927" max="6927" width="22" style="133" customWidth="1"/>
    <col min="6928" max="6928" width="0" style="133" hidden="1" customWidth="1"/>
    <col min="6929" max="7169" width="9.140625" style="133"/>
    <col min="7170" max="7170" width="5.140625" style="133" bestFit="1" customWidth="1"/>
    <col min="7171" max="7171" width="6.140625" style="133" bestFit="1" customWidth="1"/>
    <col min="7172" max="7172" width="18.140625" style="133" customWidth="1"/>
    <col min="7173" max="7173" width="8.85546875" style="133" customWidth="1"/>
    <col min="7174" max="7174" width="26.5703125" style="133" customWidth="1"/>
    <col min="7175" max="7175" width="6.7109375" style="133" customWidth="1"/>
    <col min="7176" max="7176" width="5.5703125" style="133" customWidth="1"/>
    <col min="7177" max="7177" width="11.7109375" style="133" customWidth="1"/>
    <col min="7178" max="7178" width="10.5703125" style="133" customWidth="1"/>
    <col min="7179" max="7179" width="11.5703125" style="133" customWidth="1"/>
    <col min="7180" max="7180" width="14.42578125" style="133" customWidth="1"/>
    <col min="7181" max="7181" width="13.7109375" style="133" customWidth="1"/>
    <col min="7182" max="7182" width="10.7109375" style="133" customWidth="1"/>
    <col min="7183" max="7183" width="22" style="133" customWidth="1"/>
    <col min="7184" max="7184" width="0" style="133" hidden="1" customWidth="1"/>
    <col min="7185" max="7425" width="9.140625" style="133"/>
    <col min="7426" max="7426" width="5.140625" style="133" bestFit="1" customWidth="1"/>
    <col min="7427" max="7427" width="6.140625" style="133" bestFit="1" customWidth="1"/>
    <col min="7428" max="7428" width="18.140625" style="133" customWidth="1"/>
    <col min="7429" max="7429" width="8.85546875" style="133" customWidth="1"/>
    <col min="7430" max="7430" width="26.5703125" style="133" customWidth="1"/>
    <col min="7431" max="7431" width="6.7109375" style="133" customWidth="1"/>
    <col min="7432" max="7432" width="5.5703125" style="133" customWidth="1"/>
    <col min="7433" max="7433" width="11.7109375" style="133" customWidth="1"/>
    <col min="7434" max="7434" width="10.5703125" style="133" customWidth="1"/>
    <col min="7435" max="7435" width="11.5703125" style="133" customWidth="1"/>
    <col min="7436" max="7436" width="14.42578125" style="133" customWidth="1"/>
    <col min="7437" max="7437" width="13.7109375" style="133" customWidth="1"/>
    <col min="7438" max="7438" width="10.7109375" style="133" customWidth="1"/>
    <col min="7439" max="7439" width="22" style="133" customWidth="1"/>
    <col min="7440" max="7440" width="0" style="133" hidden="1" customWidth="1"/>
    <col min="7441" max="7681" width="9.140625" style="133"/>
    <col min="7682" max="7682" width="5.140625" style="133" bestFit="1" customWidth="1"/>
    <col min="7683" max="7683" width="6.140625" style="133" bestFit="1" customWidth="1"/>
    <col min="7684" max="7684" width="18.140625" style="133" customWidth="1"/>
    <col min="7685" max="7685" width="8.85546875" style="133" customWidth="1"/>
    <col min="7686" max="7686" width="26.5703125" style="133" customWidth="1"/>
    <col min="7687" max="7687" width="6.7109375" style="133" customWidth="1"/>
    <col min="7688" max="7688" width="5.5703125" style="133" customWidth="1"/>
    <col min="7689" max="7689" width="11.7109375" style="133" customWidth="1"/>
    <col min="7690" max="7690" width="10.5703125" style="133" customWidth="1"/>
    <col min="7691" max="7691" width="11.5703125" style="133" customWidth="1"/>
    <col min="7692" max="7692" width="14.42578125" style="133" customWidth="1"/>
    <col min="7693" max="7693" width="13.7109375" style="133" customWidth="1"/>
    <col min="7694" max="7694" width="10.7109375" style="133" customWidth="1"/>
    <col min="7695" max="7695" width="22" style="133" customWidth="1"/>
    <col min="7696" max="7696" width="0" style="133" hidden="1" customWidth="1"/>
    <col min="7697" max="7937" width="9.140625" style="133"/>
    <col min="7938" max="7938" width="5.140625" style="133" bestFit="1" customWidth="1"/>
    <col min="7939" max="7939" width="6.140625" style="133" bestFit="1" customWidth="1"/>
    <col min="7940" max="7940" width="18.140625" style="133" customWidth="1"/>
    <col min="7941" max="7941" width="8.85546875" style="133" customWidth="1"/>
    <col min="7942" max="7942" width="26.5703125" style="133" customWidth="1"/>
    <col min="7943" max="7943" width="6.7109375" style="133" customWidth="1"/>
    <col min="7944" max="7944" width="5.5703125" style="133" customWidth="1"/>
    <col min="7945" max="7945" width="11.7109375" style="133" customWidth="1"/>
    <col min="7946" max="7946" width="10.5703125" style="133" customWidth="1"/>
    <col min="7947" max="7947" width="11.5703125" style="133" customWidth="1"/>
    <col min="7948" max="7948" width="14.42578125" style="133" customWidth="1"/>
    <col min="7949" max="7949" width="13.7109375" style="133" customWidth="1"/>
    <col min="7950" max="7950" width="10.7109375" style="133" customWidth="1"/>
    <col min="7951" max="7951" width="22" style="133" customWidth="1"/>
    <col min="7952" max="7952" width="0" style="133" hidden="1" customWidth="1"/>
    <col min="7953" max="8193" width="9.140625" style="133"/>
    <col min="8194" max="8194" width="5.140625" style="133" bestFit="1" customWidth="1"/>
    <col min="8195" max="8195" width="6.140625" style="133" bestFit="1" customWidth="1"/>
    <col min="8196" max="8196" width="18.140625" style="133" customWidth="1"/>
    <col min="8197" max="8197" width="8.85546875" style="133" customWidth="1"/>
    <col min="8198" max="8198" width="26.5703125" style="133" customWidth="1"/>
    <col min="8199" max="8199" width="6.7109375" style="133" customWidth="1"/>
    <col min="8200" max="8200" width="5.5703125" style="133" customWidth="1"/>
    <col min="8201" max="8201" width="11.7109375" style="133" customWidth="1"/>
    <col min="8202" max="8202" width="10.5703125" style="133" customWidth="1"/>
    <col min="8203" max="8203" width="11.5703125" style="133" customWidth="1"/>
    <col min="8204" max="8204" width="14.42578125" style="133" customWidth="1"/>
    <col min="8205" max="8205" width="13.7109375" style="133" customWidth="1"/>
    <col min="8206" max="8206" width="10.7109375" style="133" customWidth="1"/>
    <col min="8207" max="8207" width="22" style="133" customWidth="1"/>
    <col min="8208" max="8208" width="0" style="133" hidden="1" customWidth="1"/>
    <col min="8209" max="8449" width="9.140625" style="133"/>
    <col min="8450" max="8450" width="5.140625" style="133" bestFit="1" customWidth="1"/>
    <col min="8451" max="8451" width="6.140625" style="133" bestFit="1" customWidth="1"/>
    <col min="8452" max="8452" width="18.140625" style="133" customWidth="1"/>
    <col min="8453" max="8453" width="8.85546875" style="133" customWidth="1"/>
    <col min="8454" max="8454" width="26.5703125" style="133" customWidth="1"/>
    <col min="8455" max="8455" width="6.7109375" style="133" customWidth="1"/>
    <col min="8456" max="8456" width="5.5703125" style="133" customWidth="1"/>
    <col min="8457" max="8457" width="11.7109375" style="133" customWidth="1"/>
    <col min="8458" max="8458" width="10.5703125" style="133" customWidth="1"/>
    <col min="8459" max="8459" width="11.5703125" style="133" customWidth="1"/>
    <col min="8460" max="8460" width="14.42578125" style="133" customWidth="1"/>
    <col min="8461" max="8461" width="13.7109375" style="133" customWidth="1"/>
    <col min="8462" max="8462" width="10.7109375" style="133" customWidth="1"/>
    <col min="8463" max="8463" width="22" style="133" customWidth="1"/>
    <col min="8464" max="8464" width="0" style="133" hidden="1" customWidth="1"/>
    <col min="8465" max="8705" width="9.140625" style="133"/>
    <col min="8706" max="8706" width="5.140625" style="133" bestFit="1" customWidth="1"/>
    <col min="8707" max="8707" width="6.140625" style="133" bestFit="1" customWidth="1"/>
    <col min="8708" max="8708" width="18.140625" style="133" customWidth="1"/>
    <col min="8709" max="8709" width="8.85546875" style="133" customWidth="1"/>
    <col min="8710" max="8710" width="26.5703125" style="133" customWidth="1"/>
    <col min="8711" max="8711" width="6.7109375" style="133" customWidth="1"/>
    <col min="8712" max="8712" width="5.5703125" style="133" customWidth="1"/>
    <col min="8713" max="8713" width="11.7109375" style="133" customWidth="1"/>
    <col min="8714" max="8714" width="10.5703125" style="133" customWidth="1"/>
    <col min="8715" max="8715" width="11.5703125" style="133" customWidth="1"/>
    <col min="8716" max="8716" width="14.42578125" style="133" customWidth="1"/>
    <col min="8717" max="8717" width="13.7109375" style="133" customWidth="1"/>
    <col min="8718" max="8718" width="10.7109375" style="133" customWidth="1"/>
    <col min="8719" max="8719" width="22" style="133" customWidth="1"/>
    <col min="8720" max="8720" width="0" style="133" hidden="1" customWidth="1"/>
    <col min="8721" max="8961" width="9.140625" style="133"/>
    <col min="8962" max="8962" width="5.140625" style="133" bestFit="1" customWidth="1"/>
    <col min="8963" max="8963" width="6.140625" style="133" bestFit="1" customWidth="1"/>
    <col min="8964" max="8964" width="18.140625" style="133" customWidth="1"/>
    <col min="8965" max="8965" width="8.85546875" style="133" customWidth="1"/>
    <col min="8966" max="8966" width="26.5703125" style="133" customWidth="1"/>
    <col min="8967" max="8967" width="6.7109375" style="133" customWidth="1"/>
    <col min="8968" max="8968" width="5.5703125" style="133" customWidth="1"/>
    <col min="8969" max="8969" width="11.7109375" style="133" customWidth="1"/>
    <col min="8970" max="8970" width="10.5703125" style="133" customWidth="1"/>
    <col min="8971" max="8971" width="11.5703125" style="133" customWidth="1"/>
    <col min="8972" max="8972" width="14.42578125" style="133" customWidth="1"/>
    <col min="8973" max="8973" width="13.7109375" style="133" customWidth="1"/>
    <col min="8974" max="8974" width="10.7109375" style="133" customWidth="1"/>
    <col min="8975" max="8975" width="22" style="133" customWidth="1"/>
    <col min="8976" max="8976" width="0" style="133" hidden="1" customWidth="1"/>
    <col min="8977" max="9217" width="9.140625" style="133"/>
    <col min="9218" max="9218" width="5.140625" style="133" bestFit="1" customWidth="1"/>
    <col min="9219" max="9219" width="6.140625" style="133" bestFit="1" customWidth="1"/>
    <col min="9220" max="9220" width="18.140625" style="133" customWidth="1"/>
    <col min="9221" max="9221" width="8.85546875" style="133" customWidth="1"/>
    <col min="9222" max="9222" width="26.5703125" style="133" customWidth="1"/>
    <col min="9223" max="9223" width="6.7109375" style="133" customWidth="1"/>
    <col min="9224" max="9224" width="5.5703125" style="133" customWidth="1"/>
    <col min="9225" max="9225" width="11.7109375" style="133" customWidth="1"/>
    <col min="9226" max="9226" width="10.5703125" style="133" customWidth="1"/>
    <col min="9227" max="9227" width="11.5703125" style="133" customWidth="1"/>
    <col min="9228" max="9228" width="14.42578125" style="133" customWidth="1"/>
    <col min="9229" max="9229" width="13.7109375" style="133" customWidth="1"/>
    <col min="9230" max="9230" width="10.7109375" style="133" customWidth="1"/>
    <col min="9231" max="9231" width="22" style="133" customWidth="1"/>
    <col min="9232" max="9232" width="0" style="133" hidden="1" customWidth="1"/>
    <col min="9233" max="9473" width="9.140625" style="133"/>
    <col min="9474" max="9474" width="5.140625" style="133" bestFit="1" customWidth="1"/>
    <col min="9475" max="9475" width="6.140625" style="133" bestFit="1" customWidth="1"/>
    <col min="9476" max="9476" width="18.140625" style="133" customWidth="1"/>
    <col min="9477" max="9477" width="8.85546875" style="133" customWidth="1"/>
    <col min="9478" max="9478" width="26.5703125" style="133" customWidth="1"/>
    <col min="9479" max="9479" width="6.7109375" style="133" customWidth="1"/>
    <col min="9480" max="9480" width="5.5703125" style="133" customWidth="1"/>
    <col min="9481" max="9481" width="11.7109375" style="133" customWidth="1"/>
    <col min="9482" max="9482" width="10.5703125" style="133" customWidth="1"/>
    <col min="9483" max="9483" width="11.5703125" style="133" customWidth="1"/>
    <col min="9484" max="9484" width="14.42578125" style="133" customWidth="1"/>
    <col min="9485" max="9485" width="13.7109375" style="133" customWidth="1"/>
    <col min="9486" max="9486" width="10.7109375" style="133" customWidth="1"/>
    <col min="9487" max="9487" width="22" style="133" customWidth="1"/>
    <col min="9488" max="9488" width="0" style="133" hidden="1" customWidth="1"/>
    <col min="9489" max="9729" width="9.140625" style="133"/>
    <col min="9730" max="9730" width="5.140625" style="133" bestFit="1" customWidth="1"/>
    <col min="9731" max="9731" width="6.140625" style="133" bestFit="1" customWidth="1"/>
    <col min="9732" max="9732" width="18.140625" style="133" customWidth="1"/>
    <col min="9733" max="9733" width="8.85546875" style="133" customWidth="1"/>
    <col min="9734" max="9734" width="26.5703125" style="133" customWidth="1"/>
    <col min="9735" max="9735" width="6.7109375" style="133" customWidth="1"/>
    <col min="9736" max="9736" width="5.5703125" style="133" customWidth="1"/>
    <col min="9737" max="9737" width="11.7109375" style="133" customWidth="1"/>
    <col min="9738" max="9738" width="10.5703125" style="133" customWidth="1"/>
    <col min="9739" max="9739" width="11.5703125" style="133" customWidth="1"/>
    <col min="9740" max="9740" width="14.42578125" style="133" customWidth="1"/>
    <col min="9741" max="9741" width="13.7109375" style="133" customWidth="1"/>
    <col min="9742" max="9742" width="10.7109375" style="133" customWidth="1"/>
    <col min="9743" max="9743" width="22" style="133" customWidth="1"/>
    <col min="9744" max="9744" width="0" style="133" hidden="1" customWidth="1"/>
    <col min="9745" max="9985" width="9.140625" style="133"/>
    <col min="9986" max="9986" width="5.140625" style="133" bestFit="1" customWidth="1"/>
    <col min="9987" max="9987" width="6.140625" style="133" bestFit="1" customWidth="1"/>
    <col min="9988" max="9988" width="18.140625" style="133" customWidth="1"/>
    <col min="9989" max="9989" width="8.85546875" style="133" customWidth="1"/>
    <col min="9990" max="9990" width="26.5703125" style="133" customWidth="1"/>
    <col min="9991" max="9991" width="6.7109375" style="133" customWidth="1"/>
    <col min="9992" max="9992" width="5.5703125" style="133" customWidth="1"/>
    <col min="9993" max="9993" width="11.7109375" style="133" customWidth="1"/>
    <col min="9994" max="9994" width="10.5703125" style="133" customWidth="1"/>
    <col min="9995" max="9995" width="11.5703125" style="133" customWidth="1"/>
    <col min="9996" max="9996" width="14.42578125" style="133" customWidth="1"/>
    <col min="9997" max="9997" width="13.7109375" style="133" customWidth="1"/>
    <col min="9998" max="9998" width="10.7109375" style="133" customWidth="1"/>
    <col min="9999" max="9999" width="22" style="133" customWidth="1"/>
    <col min="10000" max="10000" width="0" style="133" hidden="1" customWidth="1"/>
    <col min="10001" max="10241" width="9.140625" style="133"/>
    <col min="10242" max="10242" width="5.140625" style="133" bestFit="1" customWidth="1"/>
    <col min="10243" max="10243" width="6.140625" style="133" bestFit="1" customWidth="1"/>
    <col min="10244" max="10244" width="18.140625" style="133" customWidth="1"/>
    <col min="10245" max="10245" width="8.85546875" style="133" customWidth="1"/>
    <col min="10246" max="10246" width="26.5703125" style="133" customWidth="1"/>
    <col min="10247" max="10247" width="6.7109375" style="133" customWidth="1"/>
    <col min="10248" max="10248" width="5.5703125" style="133" customWidth="1"/>
    <col min="10249" max="10249" width="11.7109375" style="133" customWidth="1"/>
    <col min="10250" max="10250" width="10.5703125" style="133" customWidth="1"/>
    <col min="10251" max="10251" width="11.5703125" style="133" customWidth="1"/>
    <col min="10252" max="10252" width="14.42578125" style="133" customWidth="1"/>
    <col min="10253" max="10253" width="13.7109375" style="133" customWidth="1"/>
    <col min="10254" max="10254" width="10.7109375" style="133" customWidth="1"/>
    <col min="10255" max="10255" width="22" style="133" customWidth="1"/>
    <col min="10256" max="10256" width="0" style="133" hidden="1" customWidth="1"/>
    <col min="10257" max="10497" width="9.140625" style="133"/>
    <col min="10498" max="10498" width="5.140625" style="133" bestFit="1" customWidth="1"/>
    <col min="10499" max="10499" width="6.140625" style="133" bestFit="1" customWidth="1"/>
    <col min="10500" max="10500" width="18.140625" style="133" customWidth="1"/>
    <col min="10501" max="10501" width="8.85546875" style="133" customWidth="1"/>
    <col min="10502" max="10502" width="26.5703125" style="133" customWidth="1"/>
    <col min="10503" max="10503" width="6.7109375" style="133" customWidth="1"/>
    <col min="10504" max="10504" width="5.5703125" style="133" customWidth="1"/>
    <col min="10505" max="10505" width="11.7109375" style="133" customWidth="1"/>
    <col min="10506" max="10506" width="10.5703125" style="133" customWidth="1"/>
    <col min="10507" max="10507" width="11.5703125" style="133" customWidth="1"/>
    <col min="10508" max="10508" width="14.42578125" style="133" customWidth="1"/>
    <col min="10509" max="10509" width="13.7109375" style="133" customWidth="1"/>
    <col min="10510" max="10510" width="10.7109375" style="133" customWidth="1"/>
    <col min="10511" max="10511" width="22" style="133" customWidth="1"/>
    <col min="10512" max="10512" width="0" style="133" hidden="1" customWidth="1"/>
    <col min="10513" max="10753" width="9.140625" style="133"/>
    <col min="10754" max="10754" width="5.140625" style="133" bestFit="1" customWidth="1"/>
    <col min="10755" max="10755" width="6.140625" style="133" bestFit="1" customWidth="1"/>
    <col min="10756" max="10756" width="18.140625" style="133" customWidth="1"/>
    <col min="10757" max="10757" width="8.85546875" style="133" customWidth="1"/>
    <col min="10758" max="10758" width="26.5703125" style="133" customWidth="1"/>
    <col min="10759" max="10759" width="6.7109375" style="133" customWidth="1"/>
    <col min="10760" max="10760" width="5.5703125" style="133" customWidth="1"/>
    <col min="10761" max="10761" width="11.7109375" style="133" customWidth="1"/>
    <col min="10762" max="10762" width="10.5703125" style="133" customWidth="1"/>
    <col min="10763" max="10763" width="11.5703125" style="133" customWidth="1"/>
    <col min="10764" max="10764" width="14.42578125" style="133" customWidth="1"/>
    <col min="10765" max="10765" width="13.7109375" style="133" customWidth="1"/>
    <col min="10766" max="10766" width="10.7109375" style="133" customWidth="1"/>
    <col min="10767" max="10767" width="22" style="133" customWidth="1"/>
    <col min="10768" max="10768" width="0" style="133" hidden="1" customWidth="1"/>
    <col min="10769" max="11009" width="9.140625" style="133"/>
    <col min="11010" max="11010" width="5.140625" style="133" bestFit="1" customWidth="1"/>
    <col min="11011" max="11011" width="6.140625" style="133" bestFit="1" customWidth="1"/>
    <col min="11012" max="11012" width="18.140625" style="133" customWidth="1"/>
    <col min="11013" max="11013" width="8.85546875" style="133" customWidth="1"/>
    <col min="11014" max="11014" width="26.5703125" style="133" customWidth="1"/>
    <col min="11015" max="11015" width="6.7109375" style="133" customWidth="1"/>
    <col min="11016" max="11016" width="5.5703125" style="133" customWidth="1"/>
    <col min="11017" max="11017" width="11.7109375" style="133" customWidth="1"/>
    <col min="11018" max="11018" width="10.5703125" style="133" customWidth="1"/>
    <col min="11019" max="11019" width="11.5703125" style="133" customWidth="1"/>
    <col min="11020" max="11020" width="14.42578125" style="133" customWidth="1"/>
    <col min="11021" max="11021" width="13.7109375" style="133" customWidth="1"/>
    <col min="11022" max="11022" width="10.7109375" style="133" customWidth="1"/>
    <col min="11023" max="11023" width="22" style="133" customWidth="1"/>
    <col min="11024" max="11024" width="0" style="133" hidden="1" customWidth="1"/>
    <col min="11025" max="11265" width="9.140625" style="133"/>
    <col min="11266" max="11266" width="5.140625" style="133" bestFit="1" customWidth="1"/>
    <col min="11267" max="11267" width="6.140625" style="133" bestFit="1" customWidth="1"/>
    <col min="11268" max="11268" width="18.140625" style="133" customWidth="1"/>
    <col min="11269" max="11269" width="8.85546875" style="133" customWidth="1"/>
    <col min="11270" max="11270" width="26.5703125" style="133" customWidth="1"/>
    <col min="11271" max="11271" width="6.7109375" style="133" customWidth="1"/>
    <col min="11272" max="11272" width="5.5703125" style="133" customWidth="1"/>
    <col min="11273" max="11273" width="11.7109375" style="133" customWidth="1"/>
    <col min="11274" max="11274" width="10.5703125" style="133" customWidth="1"/>
    <col min="11275" max="11275" width="11.5703125" style="133" customWidth="1"/>
    <col min="11276" max="11276" width="14.42578125" style="133" customWidth="1"/>
    <col min="11277" max="11277" width="13.7109375" style="133" customWidth="1"/>
    <col min="11278" max="11278" width="10.7109375" style="133" customWidth="1"/>
    <col min="11279" max="11279" width="22" style="133" customWidth="1"/>
    <col min="11280" max="11280" width="0" style="133" hidden="1" customWidth="1"/>
    <col min="11281" max="11521" width="9.140625" style="133"/>
    <col min="11522" max="11522" width="5.140625" style="133" bestFit="1" customWidth="1"/>
    <col min="11523" max="11523" width="6.140625" style="133" bestFit="1" customWidth="1"/>
    <col min="11524" max="11524" width="18.140625" style="133" customWidth="1"/>
    <col min="11525" max="11525" width="8.85546875" style="133" customWidth="1"/>
    <col min="11526" max="11526" width="26.5703125" style="133" customWidth="1"/>
    <col min="11527" max="11527" width="6.7109375" style="133" customWidth="1"/>
    <col min="11528" max="11528" width="5.5703125" style="133" customWidth="1"/>
    <col min="11529" max="11529" width="11.7109375" style="133" customWidth="1"/>
    <col min="11530" max="11530" width="10.5703125" style="133" customWidth="1"/>
    <col min="11531" max="11531" width="11.5703125" style="133" customWidth="1"/>
    <col min="11532" max="11532" width="14.42578125" style="133" customWidth="1"/>
    <col min="11533" max="11533" width="13.7109375" style="133" customWidth="1"/>
    <col min="11534" max="11534" width="10.7109375" style="133" customWidth="1"/>
    <col min="11535" max="11535" width="22" style="133" customWidth="1"/>
    <col min="11536" max="11536" width="0" style="133" hidden="1" customWidth="1"/>
    <col min="11537" max="11777" width="9.140625" style="133"/>
    <col min="11778" max="11778" width="5.140625" style="133" bestFit="1" customWidth="1"/>
    <col min="11779" max="11779" width="6.140625" style="133" bestFit="1" customWidth="1"/>
    <col min="11780" max="11780" width="18.140625" style="133" customWidth="1"/>
    <col min="11781" max="11781" width="8.85546875" style="133" customWidth="1"/>
    <col min="11782" max="11782" width="26.5703125" style="133" customWidth="1"/>
    <col min="11783" max="11783" width="6.7109375" style="133" customWidth="1"/>
    <col min="11784" max="11784" width="5.5703125" style="133" customWidth="1"/>
    <col min="11785" max="11785" width="11.7109375" style="133" customWidth="1"/>
    <col min="11786" max="11786" width="10.5703125" style="133" customWidth="1"/>
    <col min="11787" max="11787" width="11.5703125" style="133" customWidth="1"/>
    <col min="11788" max="11788" width="14.42578125" style="133" customWidth="1"/>
    <col min="11789" max="11789" width="13.7109375" style="133" customWidth="1"/>
    <col min="11790" max="11790" width="10.7109375" style="133" customWidth="1"/>
    <col min="11791" max="11791" width="22" style="133" customWidth="1"/>
    <col min="11792" max="11792" width="0" style="133" hidden="1" customWidth="1"/>
    <col min="11793" max="12033" width="9.140625" style="133"/>
    <col min="12034" max="12034" width="5.140625" style="133" bestFit="1" customWidth="1"/>
    <col min="12035" max="12035" width="6.140625" style="133" bestFit="1" customWidth="1"/>
    <col min="12036" max="12036" width="18.140625" style="133" customWidth="1"/>
    <col min="12037" max="12037" width="8.85546875" style="133" customWidth="1"/>
    <col min="12038" max="12038" width="26.5703125" style="133" customWidth="1"/>
    <col min="12039" max="12039" width="6.7109375" style="133" customWidth="1"/>
    <col min="12040" max="12040" width="5.5703125" style="133" customWidth="1"/>
    <col min="12041" max="12041" width="11.7109375" style="133" customWidth="1"/>
    <col min="12042" max="12042" width="10.5703125" style="133" customWidth="1"/>
    <col min="12043" max="12043" width="11.5703125" style="133" customWidth="1"/>
    <col min="12044" max="12044" width="14.42578125" style="133" customWidth="1"/>
    <col min="12045" max="12045" width="13.7109375" style="133" customWidth="1"/>
    <col min="12046" max="12046" width="10.7109375" style="133" customWidth="1"/>
    <col min="12047" max="12047" width="22" style="133" customWidth="1"/>
    <col min="12048" max="12048" width="0" style="133" hidden="1" customWidth="1"/>
    <col min="12049" max="12289" width="9.140625" style="133"/>
    <col min="12290" max="12290" width="5.140625" style="133" bestFit="1" customWidth="1"/>
    <col min="12291" max="12291" width="6.140625" style="133" bestFit="1" customWidth="1"/>
    <col min="12292" max="12292" width="18.140625" style="133" customWidth="1"/>
    <col min="12293" max="12293" width="8.85546875" style="133" customWidth="1"/>
    <col min="12294" max="12294" width="26.5703125" style="133" customWidth="1"/>
    <col min="12295" max="12295" width="6.7109375" style="133" customWidth="1"/>
    <col min="12296" max="12296" width="5.5703125" style="133" customWidth="1"/>
    <col min="12297" max="12297" width="11.7109375" style="133" customWidth="1"/>
    <col min="12298" max="12298" width="10.5703125" style="133" customWidth="1"/>
    <col min="12299" max="12299" width="11.5703125" style="133" customWidth="1"/>
    <col min="12300" max="12300" width="14.42578125" style="133" customWidth="1"/>
    <col min="12301" max="12301" width="13.7109375" style="133" customWidth="1"/>
    <col min="12302" max="12302" width="10.7109375" style="133" customWidth="1"/>
    <col min="12303" max="12303" width="22" style="133" customWidth="1"/>
    <col min="12304" max="12304" width="0" style="133" hidden="1" customWidth="1"/>
    <col min="12305" max="12545" width="9.140625" style="133"/>
    <col min="12546" max="12546" width="5.140625" style="133" bestFit="1" customWidth="1"/>
    <col min="12547" max="12547" width="6.140625" style="133" bestFit="1" customWidth="1"/>
    <col min="12548" max="12548" width="18.140625" style="133" customWidth="1"/>
    <col min="12549" max="12549" width="8.85546875" style="133" customWidth="1"/>
    <col min="12550" max="12550" width="26.5703125" style="133" customWidth="1"/>
    <col min="12551" max="12551" width="6.7109375" style="133" customWidth="1"/>
    <col min="12552" max="12552" width="5.5703125" style="133" customWidth="1"/>
    <col min="12553" max="12553" width="11.7109375" style="133" customWidth="1"/>
    <col min="12554" max="12554" width="10.5703125" style="133" customWidth="1"/>
    <col min="12555" max="12555" width="11.5703125" style="133" customWidth="1"/>
    <col min="12556" max="12556" width="14.42578125" style="133" customWidth="1"/>
    <col min="12557" max="12557" width="13.7109375" style="133" customWidth="1"/>
    <col min="12558" max="12558" width="10.7109375" style="133" customWidth="1"/>
    <col min="12559" max="12559" width="22" style="133" customWidth="1"/>
    <col min="12560" max="12560" width="0" style="133" hidden="1" customWidth="1"/>
    <col min="12561" max="12801" width="9.140625" style="133"/>
    <col min="12802" max="12802" width="5.140625" style="133" bestFit="1" customWidth="1"/>
    <col min="12803" max="12803" width="6.140625" style="133" bestFit="1" customWidth="1"/>
    <col min="12804" max="12804" width="18.140625" style="133" customWidth="1"/>
    <col min="12805" max="12805" width="8.85546875" style="133" customWidth="1"/>
    <col min="12806" max="12806" width="26.5703125" style="133" customWidth="1"/>
    <col min="12807" max="12807" width="6.7109375" style="133" customWidth="1"/>
    <col min="12808" max="12808" width="5.5703125" style="133" customWidth="1"/>
    <col min="12809" max="12809" width="11.7109375" style="133" customWidth="1"/>
    <col min="12810" max="12810" width="10.5703125" style="133" customWidth="1"/>
    <col min="12811" max="12811" width="11.5703125" style="133" customWidth="1"/>
    <col min="12812" max="12812" width="14.42578125" style="133" customWidth="1"/>
    <col min="12813" max="12813" width="13.7109375" style="133" customWidth="1"/>
    <col min="12814" max="12814" width="10.7109375" style="133" customWidth="1"/>
    <col min="12815" max="12815" width="22" style="133" customWidth="1"/>
    <col min="12816" max="12816" width="0" style="133" hidden="1" customWidth="1"/>
    <col min="12817" max="13057" width="9.140625" style="133"/>
    <col min="13058" max="13058" width="5.140625" style="133" bestFit="1" customWidth="1"/>
    <col min="13059" max="13059" width="6.140625" style="133" bestFit="1" customWidth="1"/>
    <col min="13060" max="13060" width="18.140625" style="133" customWidth="1"/>
    <col min="13061" max="13061" width="8.85546875" style="133" customWidth="1"/>
    <col min="13062" max="13062" width="26.5703125" style="133" customWidth="1"/>
    <col min="13063" max="13063" width="6.7109375" style="133" customWidth="1"/>
    <col min="13064" max="13064" width="5.5703125" style="133" customWidth="1"/>
    <col min="13065" max="13065" width="11.7109375" style="133" customWidth="1"/>
    <col min="13066" max="13066" width="10.5703125" style="133" customWidth="1"/>
    <col min="13067" max="13067" width="11.5703125" style="133" customWidth="1"/>
    <col min="13068" max="13068" width="14.42578125" style="133" customWidth="1"/>
    <col min="13069" max="13069" width="13.7109375" style="133" customWidth="1"/>
    <col min="13070" max="13070" width="10.7109375" style="133" customWidth="1"/>
    <col min="13071" max="13071" width="22" style="133" customWidth="1"/>
    <col min="13072" max="13072" width="0" style="133" hidden="1" customWidth="1"/>
    <col min="13073" max="13313" width="9.140625" style="133"/>
    <col min="13314" max="13314" width="5.140625" style="133" bestFit="1" customWidth="1"/>
    <col min="13315" max="13315" width="6.140625" style="133" bestFit="1" customWidth="1"/>
    <col min="13316" max="13316" width="18.140625" style="133" customWidth="1"/>
    <col min="13317" max="13317" width="8.85546875" style="133" customWidth="1"/>
    <col min="13318" max="13318" width="26.5703125" style="133" customWidth="1"/>
    <col min="13319" max="13319" width="6.7109375" style="133" customWidth="1"/>
    <col min="13320" max="13320" width="5.5703125" style="133" customWidth="1"/>
    <col min="13321" max="13321" width="11.7109375" style="133" customWidth="1"/>
    <col min="13322" max="13322" width="10.5703125" style="133" customWidth="1"/>
    <col min="13323" max="13323" width="11.5703125" style="133" customWidth="1"/>
    <col min="13324" max="13324" width="14.42578125" style="133" customWidth="1"/>
    <col min="13325" max="13325" width="13.7109375" style="133" customWidth="1"/>
    <col min="13326" max="13326" width="10.7109375" style="133" customWidth="1"/>
    <col min="13327" max="13327" width="22" style="133" customWidth="1"/>
    <col min="13328" max="13328" width="0" style="133" hidden="1" customWidth="1"/>
    <col min="13329" max="13569" width="9.140625" style="133"/>
    <col min="13570" max="13570" width="5.140625" style="133" bestFit="1" customWidth="1"/>
    <col min="13571" max="13571" width="6.140625" style="133" bestFit="1" customWidth="1"/>
    <col min="13572" max="13572" width="18.140625" style="133" customWidth="1"/>
    <col min="13573" max="13573" width="8.85546875" style="133" customWidth="1"/>
    <col min="13574" max="13574" width="26.5703125" style="133" customWidth="1"/>
    <col min="13575" max="13575" width="6.7109375" style="133" customWidth="1"/>
    <col min="13576" max="13576" width="5.5703125" style="133" customWidth="1"/>
    <col min="13577" max="13577" width="11.7109375" style="133" customWidth="1"/>
    <col min="13578" max="13578" width="10.5703125" style="133" customWidth="1"/>
    <col min="13579" max="13579" width="11.5703125" style="133" customWidth="1"/>
    <col min="13580" max="13580" width="14.42578125" style="133" customWidth="1"/>
    <col min="13581" max="13581" width="13.7109375" style="133" customWidth="1"/>
    <col min="13582" max="13582" width="10.7109375" style="133" customWidth="1"/>
    <col min="13583" max="13583" width="22" style="133" customWidth="1"/>
    <col min="13584" max="13584" width="0" style="133" hidden="1" customWidth="1"/>
    <col min="13585" max="13825" width="9.140625" style="133"/>
    <col min="13826" max="13826" width="5.140625" style="133" bestFit="1" customWidth="1"/>
    <col min="13827" max="13827" width="6.140625" style="133" bestFit="1" customWidth="1"/>
    <col min="13828" max="13828" width="18.140625" style="133" customWidth="1"/>
    <col min="13829" max="13829" width="8.85546875" style="133" customWidth="1"/>
    <col min="13830" max="13830" width="26.5703125" style="133" customWidth="1"/>
    <col min="13831" max="13831" width="6.7109375" style="133" customWidth="1"/>
    <col min="13832" max="13832" width="5.5703125" style="133" customWidth="1"/>
    <col min="13833" max="13833" width="11.7109375" style="133" customWidth="1"/>
    <col min="13834" max="13834" width="10.5703125" style="133" customWidth="1"/>
    <col min="13835" max="13835" width="11.5703125" style="133" customWidth="1"/>
    <col min="13836" max="13836" width="14.42578125" style="133" customWidth="1"/>
    <col min="13837" max="13837" width="13.7109375" style="133" customWidth="1"/>
    <col min="13838" max="13838" width="10.7109375" style="133" customWidth="1"/>
    <col min="13839" max="13839" width="22" style="133" customWidth="1"/>
    <col min="13840" max="13840" width="0" style="133" hidden="1" customWidth="1"/>
    <col min="13841" max="14081" width="9.140625" style="133"/>
    <col min="14082" max="14082" width="5.140625" style="133" bestFit="1" customWidth="1"/>
    <col min="14083" max="14083" width="6.140625" style="133" bestFit="1" customWidth="1"/>
    <col min="14084" max="14084" width="18.140625" style="133" customWidth="1"/>
    <col min="14085" max="14085" width="8.85546875" style="133" customWidth="1"/>
    <col min="14086" max="14086" width="26.5703125" style="133" customWidth="1"/>
    <col min="14087" max="14087" width="6.7109375" style="133" customWidth="1"/>
    <col min="14088" max="14088" width="5.5703125" style="133" customWidth="1"/>
    <col min="14089" max="14089" width="11.7109375" style="133" customWidth="1"/>
    <col min="14090" max="14090" width="10.5703125" style="133" customWidth="1"/>
    <col min="14091" max="14091" width="11.5703125" style="133" customWidth="1"/>
    <col min="14092" max="14092" width="14.42578125" style="133" customWidth="1"/>
    <col min="14093" max="14093" width="13.7109375" style="133" customWidth="1"/>
    <col min="14094" max="14094" width="10.7109375" style="133" customWidth="1"/>
    <col min="14095" max="14095" width="22" style="133" customWidth="1"/>
    <col min="14096" max="14096" width="0" style="133" hidden="1" customWidth="1"/>
    <col min="14097" max="14337" width="9.140625" style="133"/>
    <col min="14338" max="14338" width="5.140625" style="133" bestFit="1" customWidth="1"/>
    <col min="14339" max="14339" width="6.140625" style="133" bestFit="1" customWidth="1"/>
    <col min="14340" max="14340" width="18.140625" style="133" customWidth="1"/>
    <col min="14341" max="14341" width="8.85546875" style="133" customWidth="1"/>
    <col min="14342" max="14342" width="26.5703125" style="133" customWidth="1"/>
    <col min="14343" max="14343" width="6.7109375" style="133" customWidth="1"/>
    <col min="14344" max="14344" width="5.5703125" style="133" customWidth="1"/>
    <col min="14345" max="14345" width="11.7109375" style="133" customWidth="1"/>
    <col min="14346" max="14346" width="10.5703125" style="133" customWidth="1"/>
    <col min="14347" max="14347" width="11.5703125" style="133" customWidth="1"/>
    <col min="14348" max="14348" width="14.42578125" style="133" customWidth="1"/>
    <col min="14349" max="14349" width="13.7109375" style="133" customWidth="1"/>
    <col min="14350" max="14350" width="10.7109375" style="133" customWidth="1"/>
    <col min="14351" max="14351" width="22" style="133" customWidth="1"/>
    <col min="14352" max="14352" width="0" style="133" hidden="1" customWidth="1"/>
    <col min="14353" max="14593" width="9.140625" style="133"/>
    <col min="14594" max="14594" width="5.140625" style="133" bestFit="1" customWidth="1"/>
    <col min="14595" max="14595" width="6.140625" style="133" bestFit="1" customWidth="1"/>
    <col min="14596" max="14596" width="18.140625" style="133" customWidth="1"/>
    <col min="14597" max="14597" width="8.85546875" style="133" customWidth="1"/>
    <col min="14598" max="14598" width="26.5703125" style="133" customWidth="1"/>
    <col min="14599" max="14599" width="6.7109375" style="133" customWidth="1"/>
    <col min="14600" max="14600" width="5.5703125" style="133" customWidth="1"/>
    <col min="14601" max="14601" width="11.7109375" style="133" customWidth="1"/>
    <col min="14602" max="14602" width="10.5703125" style="133" customWidth="1"/>
    <col min="14603" max="14603" width="11.5703125" style="133" customWidth="1"/>
    <col min="14604" max="14604" width="14.42578125" style="133" customWidth="1"/>
    <col min="14605" max="14605" width="13.7109375" style="133" customWidth="1"/>
    <col min="14606" max="14606" width="10.7109375" style="133" customWidth="1"/>
    <col min="14607" max="14607" width="22" style="133" customWidth="1"/>
    <col min="14608" max="14608" width="0" style="133" hidden="1" customWidth="1"/>
    <col min="14609" max="14849" width="9.140625" style="133"/>
    <col min="14850" max="14850" width="5.140625" style="133" bestFit="1" customWidth="1"/>
    <col min="14851" max="14851" width="6.140625" style="133" bestFit="1" customWidth="1"/>
    <col min="14852" max="14852" width="18.140625" style="133" customWidth="1"/>
    <col min="14853" max="14853" width="8.85546875" style="133" customWidth="1"/>
    <col min="14854" max="14854" width="26.5703125" style="133" customWidth="1"/>
    <col min="14855" max="14855" width="6.7109375" style="133" customWidth="1"/>
    <col min="14856" max="14856" width="5.5703125" style="133" customWidth="1"/>
    <col min="14857" max="14857" width="11.7109375" style="133" customWidth="1"/>
    <col min="14858" max="14858" width="10.5703125" style="133" customWidth="1"/>
    <col min="14859" max="14859" width="11.5703125" style="133" customWidth="1"/>
    <col min="14860" max="14860" width="14.42578125" style="133" customWidth="1"/>
    <col min="14861" max="14861" width="13.7109375" style="133" customWidth="1"/>
    <col min="14862" max="14862" width="10.7109375" style="133" customWidth="1"/>
    <col min="14863" max="14863" width="22" style="133" customWidth="1"/>
    <col min="14864" max="14864" width="0" style="133" hidden="1" customWidth="1"/>
    <col min="14865" max="15105" width="9.140625" style="133"/>
    <col min="15106" max="15106" width="5.140625" style="133" bestFit="1" customWidth="1"/>
    <col min="15107" max="15107" width="6.140625" style="133" bestFit="1" customWidth="1"/>
    <col min="15108" max="15108" width="18.140625" style="133" customWidth="1"/>
    <col min="15109" max="15109" width="8.85546875" style="133" customWidth="1"/>
    <col min="15110" max="15110" width="26.5703125" style="133" customWidth="1"/>
    <col min="15111" max="15111" width="6.7109375" style="133" customWidth="1"/>
    <col min="15112" max="15112" width="5.5703125" style="133" customWidth="1"/>
    <col min="15113" max="15113" width="11.7109375" style="133" customWidth="1"/>
    <col min="15114" max="15114" width="10.5703125" style="133" customWidth="1"/>
    <col min="15115" max="15115" width="11.5703125" style="133" customWidth="1"/>
    <col min="15116" max="15116" width="14.42578125" style="133" customWidth="1"/>
    <col min="15117" max="15117" width="13.7109375" style="133" customWidth="1"/>
    <col min="15118" max="15118" width="10.7109375" style="133" customWidth="1"/>
    <col min="15119" max="15119" width="22" style="133" customWidth="1"/>
    <col min="15120" max="15120" width="0" style="133" hidden="1" customWidth="1"/>
    <col min="15121" max="15361" width="9.140625" style="133"/>
    <col min="15362" max="15362" width="5.140625" style="133" bestFit="1" customWidth="1"/>
    <col min="15363" max="15363" width="6.140625" style="133" bestFit="1" customWidth="1"/>
    <col min="15364" max="15364" width="18.140625" style="133" customWidth="1"/>
    <col min="15365" max="15365" width="8.85546875" style="133" customWidth="1"/>
    <col min="15366" max="15366" width="26.5703125" style="133" customWidth="1"/>
    <col min="15367" max="15367" width="6.7109375" style="133" customWidth="1"/>
    <col min="15368" max="15368" width="5.5703125" style="133" customWidth="1"/>
    <col min="15369" max="15369" width="11.7109375" style="133" customWidth="1"/>
    <col min="15370" max="15370" width="10.5703125" style="133" customWidth="1"/>
    <col min="15371" max="15371" width="11.5703125" style="133" customWidth="1"/>
    <col min="15372" max="15372" width="14.42578125" style="133" customWidth="1"/>
    <col min="15373" max="15373" width="13.7109375" style="133" customWidth="1"/>
    <col min="15374" max="15374" width="10.7109375" style="133" customWidth="1"/>
    <col min="15375" max="15375" width="22" style="133" customWidth="1"/>
    <col min="15376" max="15376" width="0" style="133" hidden="1" customWidth="1"/>
    <col min="15377" max="15617" width="9.140625" style="133"/>
    <col min="15618" max="15618" width="5.140625" style="133" bestFit="1" customWidth="1"/>
    <col min="15619" max="15619" width="6.140625" style="133" bestFit="1" customWidth="1"/>
    <col min="15620" max="15620" width="18.140625" style="133" customWidth="1"/>
    <col min="15621" max="15621" width="8.85546875" style="133" customWidth="1"/>
    <col min="15622" max="15622" width="26.5703125" style="133" customWidth="1"/>
    <col min="15623" max="15623" width="6.7109375" style="133" customWidth="1"/>
    <col min="15624" max="15624" width="5.5703125" style="133" customWidth="1"/>
    <col min="15625" max="15625" width="11.7109375" style="133" customWidth="1"/>
    <col min="15626" max="15626" width="10.5703125" style="133" customWidth="1"/>
    <col min="15627" max="15627" width="11.5703125" style="133" customWidth="1"/>
    <col min="15628" max="15628" width="14.42578125" style="133" customWidth="1"/>
    <col min="15629" max="15629" width="13.7109375" style="133" customWidth="1"/>
    <col min="15630" max="15630" width="10.7109375" style="133" customWidth="1"/>
    <col min="15631" max="15631" width="22" style="133" customWidth="1"/>
    <col min="15632" max="15632" width="0" style="133" hidden="1" customWidth="1"/>
    <col min="15633" max="15873" width="9.140625" style="133"/>
    <col min="15874" max="15874" width="5.140625" style="133" bestFit="1" customWidth="1"/>
    <col min="15875" max="15875" width="6.140625" style="133" bestFit="1" customWidth="1"/>
    <col min="15876" max="15876" width="18.140625" style="133" customWidth="1"/>
    <col min="15877" max="15877" width="8.85546875" style="133" customWidth="1"/>
    <col min="15878" max="15878" width="26.5703125" style="133" customWidth="1"/>
    <col min="15879" max="15879" width="6.7109375" style="133" customWidth="1"/>
    <col min="15880" max="15880" width="5.5703125" style="133" customWidth="1"/>
    <col min="15881" max="15881" width="11.7109375" style="133" customWidth="1"/>
    <col min="15882" max="15882" width="10.5703125" style="133" customWidth="1"/>
    <col min="15883" max="15883" width="11.5703125" style="133" customWidth="1"/>
    <col min="15884" max="15884" width="14.42578125" style="133" customWidth="1"/>
    <col min="15885" max="15885" width="13.7109375" style="133" customWidth="1"/>
    <col min="15886" max="15886" width="10.7109375" style="133" customWidth="1"/>
    <col min="15887" max="15887" width="22" style="133" customWidth="1"/>
    <col min="15888" max="15888" width="0" style="133" hidden="1" customWidth="1"/>
    <col min="15889" max="16129" width="9.140625" style="133"/>
    <col min="16130" max="16130" width="5.140625" style="133" bestFit="1" customWidth="1"/>
    <col min="16131" max="16131" width="6.140625" style="133" bestFit="1" customWidth="1"/>
    <col min="16132" max="16132" width="18.140625" style="133" customWidth="1"/>
    <col min="16133" max="16133" width="8.85546875" style="133" customWidth="1"/>
    <col min="16134" max="16134" width="26.5703125" style="133" customWidth="1"/>
    <col min="16135" max="16135" width="6.7109375" style="133" customWidth="1"/>
    <col min="16136" max="16136" width="5.5703125" style="133" customWidth="1"/>
    <col min="16137" max="16137" width="11.7109375" style="133" customWidth="1"/>
    <col min="16138" max="16138" width="10.5703125" style="133" customWidth="1"/>
    <col min="16139" max="16139" width="11.5703125" style="133" customWidth="1"/>
    <col min="16140" max="16140" width="14.42578125" style="133" customWidth="1"/>
    <col min="16141" max="16141" width="13.7109375" style="133" customWidth="1"/>
    <col min="16142" max="16142" width="10.7109375" style="133" customWidth="1"/>
    <col min="16143" max="16143" width="22" style="133" customWidth="1"/>
    <col min="16144" max="16144" width="0" style="133" hidden="1" customWidth="1"/>
    <col min="16145" max="16384" width="9.140625" style="133"/>
  </cols>
  <sheetData>
    <row r="1" spans="1:16" ht="16.5" customHeight="1" x14ac:dyDescent="0.25">
      <c r="A1" s="493" t="s">
        <v>619</v>
      </c>
      <c r="B1" s="493"/>
      <c r="C1" s="493"/>
      <c r="D1" s="493"/>
      <c r="E1" s="493"/>
      <c r="F1" s="494" t="s">
        <v>644</v>
      </c>
      <c r="G1" s="494"/>
      <c r="H1" s="494"/>
      <c r="I1" s="494"/>
      <c r="J1" s="494"/>
      <c r="K1" s="494"/>
      <c r="L1" s="494"/>
      <c r="M1" s="494"/>
      <c r="N1" s="494"/>
      <c r="O1" s="494"/>
    </row>
    <row r="2" spans="1:16" ht="16.5" customHeight="1" x14ac:dyDescent="0.25">
      <c r="A2" s="495" t="s">
        <v>643</v>
      </c>
      <c r="B2" s="495"/>
      <c r="C2" s="495"/>
      <c r="D2" s="495"/>
      <c r="E2" s="495"/>
      <c r="F2" s="494"/>
      <c r="G2" s="494"/>
      <c r="H2" s="494"/>
      <c r="I2" s="494"/>
      <c r="J2" s="494"/>
      <c r="K2" s="494"/>
      <c r="L2" s="494"/>
      <c r="M2" s="494"/>
      <c r="N2" s="494"/>
      <c r="O2" s="494"/>
    </row>
    <row r="3" spans="1:16" x14ac:dyDescent="0.25">
      <c r="A3" s="134"/>
      <c r="B3" s="134"/>
      <c r="C3" s="135"/>
      <c r="D3" s="135"/>
      <c r="E3" s="134"/>
      <c r="F3" s="135"/>
      <c r="G3" s="134"/>
      <c r="H3" s="134"/>
      <c r="I3" s="134"/>
      <c r="J3" s="158"/>
      <c r="K3" s="158"/>
      <c r="L3" s="136"/>
      <c r="M3" s="134"/>
      <c r="N3" s="134"/>
      <c r="O3" s="137"/>
    </row>
    <row r="4" spans="1:16" ht="30" customHeight="1" x14ac:dyDescent="0.25">
      <c r="A4" s="138" t="s">
        <v>548</v>
      </c>
      <c r="B4" s="138" t="s">
        <v>620</v>
      </c>
      <c r="C4" s="138" t="s">
        <v>133</v>
      </c>
      <c r="D4" s="139" t="s">
        <v>645</v>
      </c>
      <c r="E4" s="138" t="s">
        <v>621</v>
      </c>
      <c r="F4" s="138" t="s">
        <v>659</v>
      </c>
      <c r="G4" s="139" t="s">
        <v>622</v>
      </c>
      <c r="H4" s="138" t="s">
        <v>623</v>
      </c>
      <c r="I4" s="138" t="s">
        <v>624</v>
      </c>
      <c r="J4" s="159" t="s">
        <v>660</v>
      </c>
      <c r="K4" s="159" t="s">
        <v>661</v>
      </c>
      <c r="L4" s="140" t="s">
        <v>625</v>
      </c>
      <c r="M4" s="140" t="s">
        <v>626</v>
      </c>
      <c r="N4" s="141" t="s">
        <v>627</v>
      </c>
      <c r="O4" s="142" t="s">
        <v>628</v>
      </c>
      <c r="P4" s="133" t="s">
        <v>629</v>
      </c>
    </row>
    <row r="5" spans="1:16" s="156" customFormat="1" ht="30" customHeight="1" x14ac:dyDescent="0.25">
      <c r="A5" s="143">
        <v>1</v>
      </c>
      <c r="B5" s="143">
        <v>5</v>
      </c>
      <c r="C5" s="144" t="s">
        <v>646</v>
      </c>
      <c r="D5" s="144" t="s">
        <v>657</v>
      </c>
      <c r="E5" s="145" t="s">
        <v>630</v>
      </c>
      <c r="F5" s="146" t="s">
        <v>687</v>
      </c>
      <c r="G5" s="147"/>
      <c r="H5" s="148">
        <v>9</v>
      </c>
      <c r="I5" s="149" t="s">
        <v>631</v>
      </c>
      <c r="J5" s="155">
        <v>1</v>
      </c>
      <c r="K5" s="155">
        <v>1</v>
      </c>
      <c r="L5" s="150" t="str">
        <f>VLOOKUP(J5,Tuan!$B$2:$E$62,IF(D5="Cuối tuần",3,2),0)</f>
        <v>07/09/2020</v>
      </c>
      <c r="M5" s="150" t="str">
        <f>VLOOKUP(K5,Tuan!$B$2:$E$62,4,0)</f>
        <v>13/09/2020</v>
      </c>
      <c r="N5" s="151">
        <f t="shared" ref="N5:N24" si="0">K5-J5+1</f>
        <v>1</v>
      </c>
      <c r="O5" s="146"/>
    </row>
    <row r="6" spans="1:16" s="156" customFormat="1" ht="30" customHeight="1" x14ac:dyDescent="0.25">
      <c r="A6" s="143"/>
      <c r="B6" s="143">
        <v>5</v>
      </c>
      <c r="C6" s="144" t="s">
        <v>646</v>
      </c>
      <c r="D6" s="144" t="s">
        <v>657</v>
      </c>
      <c r="E6" s="145" t="s">
        <v>630</v>
      </c>
      <c r="F6" s="146" t="s">
        <v>634</v>
      </c>
      <c r="G6" s="147">
        <v>2</v>
      </c>
      <c r="H6" s="148">
        <v>9</v>
      </c>
      <c r="I6" s="149" t="s">
        <v>688</v>
      </c>
      <c r="J6" s="155">
        <v>2</v>
      </c>
      <c r="K6" s="155">
        <v>3</v>
      </c>
      <c r="L6" s="150" t="str">
        <f>VLOOKUP(J6,Tuan!$B$2:$E$62,IF(D6="Cuối tuần",3,2),0)</f>
        <v>14/09/2020</v>
      </c>
      <c r="M6" s="150" t="str">
        <f>VLOOKUP(K6,Tuan!$B$2:$E$62,4,0)</f>
        <v>27/09/2020</v>
      </c>
      <c r="N6" s="151">
        <f t="shared" ref="N6:N7" si="1">K6-J6+1</f>
        <v>2</v>
      </c>
      <c r="O6" s="146" t="s">
        <v>635</v>
      </c>
    </row>
    <row r="7" spans="1:16" s="156" customFormat="1" ht="30" customHeight="1" x14ac:dyDescent="0.25">
      <c r="A7" s="143"/>
      <c r="B7" s="143">
        <v>5</v>
      </c>
      <c r="C7" s="144" t="s">
        <v>646</v>
      </c>
      <c r="D7" s="144" t="s">
        <v>657</v>
      </c>
      <c r="E7" s="145" t="s">
        <v>630</v>
      </c>
      <c r="F7" s="146" t="s">
        <v>636</v>
      </c>
      <c r="G7" s="147">
        <v>1</v>
      </c>
      <c r="H7" s="148">
        <v>9</v>
      </c>
      <c r="I7" s="149" t="s">
        <v>688</v>
      </c>
      <c r="J7" s="155">
        <v>2</v>
      </c>
      <c r="K7" s="155">
        <v>3</v>
      </c>
      <c r="L7" s="150" t="str">
        <f>VLOOKUP(J7,Tuan!$B$2:$E$62,IF(D7="Cuối tuần",3,2),0)</f>
        <v>14/09/2020</v>
      </c>
      <c r="M7" s="150" t="str">
        <f>VLOOKUP(K7,Tuan!$B$2:$E$62,4,0)</f>
        <v>27/09/2020</v>
      </c>
      <c r="N7" s="151">
        <f t="shared" si="1"/>
        <v>2</v>
      </c>
      <c r="O7" s="146" t="s">
        <v>635</v>
      </c>
    </row>
    <row r="8" spans="1:16" s="156" customFormat="1" ht="30" customHeight="1" x14ac:dyDescent="0.25">
      <c r="A8" s="143"/>
      <c r="B8" s="143">
        <v>5</v>
      </c>
      <c r="C8" s="144" t="s">
        <v>646</v>
      </c>
      <c r="D8" s="144" t="s">
        <v>657</v>
      </c>
      <c r="E8" s="145" t="s">
        <v>630</v>
      </c>
      <c r="F8" s="146" t="s">
        <v>632</v>
      </c>
      <c r="G8" s="147">
        <v>2</v>
      </c>
      <c r="H8" s="148">
        <v>9</v>
      </c>
      <c r="I8" s="149" t="s">
        <v>688</v>
      </c>
      <c r="J8" s="155"/>
      <c r="K8" s="155"/>
      <c r="L8" s="150"/>
      <c r="M8" s="150"/>
      <c r="N8" s="151"/>
      <c r="O8" s="146" t="s">
        <v>633</v>
      </c>
    </row>
    <row r="9" spans="1:16" s="156" customFormat="1" ht="30" customHeight="1" x14ac:dyDescent="0.25">
      <c r="A9" s="143"/>
      <c r="B9" s="143">
        <v>5</v>
      </c>
      <c r="C9" s="144" t="s">
        <v>646</v>
      </c>
      <c r="D9" s="144" t="s">
        <v>657</v>
      </c>
      <c r="E9" s="145" t="s">
        <v>630</v>
      </c>
      <c r="F9" s="146" t="s">
        <v>640</v>
      </c>
      <c r="G9" s="147">
        <v>3</v>
      </c>
      <c r="H9" s="148">
        <v>9</v>
      </c>
      <c r="I9" s="149" t="s">
        <v>688</v>
      </c>
      <c r="J9" s="155"/>
      <c r="K9" s="155"/>
      <c r="L9" s="150"/>
      <c r="M9" s="150"/>
      <c r="N9" s="151"/>
      <c r="O9" s="146" t="s">
        <v>635</v>
      </c>
    </row>
    <row r="10" spans="1:16" s="156" customFormat="1" ht="30" customHeight="1" x14ac:dyDescent="0.25">
      <c r="A10" s="143"/>
      <c r="B10" s="143">
        <v>5</v>
      </c>
      <c r="C10" s="144" t="s">
        <v>646</v>
      </c>
      <c r="D10" s="144" t="s">
        <v>657</v>
      </c>
      <c r="E10" s="145" t="s">
        <v>630</v>
      </c>
      <c r="F10" s="146" t="s">
        <v>637</v>
      </c>
      <c r="G10" s="147">
        <v>2</v>
      </c>
      <c r="H10" s="148">
        <v>9</v>
      </c>
      <c r="I10" s="149" t="s">
        <v>688</v>
      </c>
      <c r="J10" s="155"/>
      <c r="K10" s="155"/>
      <c r="L10" s="150"/>
      <c r="M10" s="150"/>
      <c r="N10" s="151"/>
      <c r="O10" s="146" t="s">
        <v>638</v>
      </c>
    </row>
    <row r="11" spans="1:16" s="156" customFormat="1" ht="30" customHeight="1" x14ac:dyDescent="0.25">
      <c r="A11" s="143"/>
      <c r="B11" s="143">
        <v>5</v>
      </c>
      <c r="C11" s="144" t="s">
        <v>646</v>
      </c>
      <c r="D11" s="144" t="s">
        <v>657</v>
      </c>
      <c r="E11" s="145" t="s">
        <v>630</v>
      </c>
      <c r="F11" s="146" t="s">
        <v>639</v>
      </c>
      <c r="G11" s="147">
        <v>1</v>
      </c>
      <c r="H11" s="148">
        <v>9</v>
      </c>
      <c r="I11" s="149" t="s">
        <v>688</v>
      </c>
      <c r="J11" s="155"/>
      <c r="K11" s="155"/>
      <c r="L11" s="150"/>
      <c r="M11" s="150"/>
      <c r="N11" s="151"/>
      <c r="O11" s="146" t="s">
        <v>638</v>
      </c>
    </row>
    <row r="12" spans="1:16" s="156" customFormat="1" ht="30" customHeight="1" x14ac:dyDescent="0.25">
      <c r="A12" s="143"/>
      <c r="B12" s="143">
        <v>5</v>
      </c>
      <c r="C12" s="144" t="s">
        <v>646</v>
      </c>
      <c r="D12" s="144" t="s">
        <v>657</v>
      </c>
      <c r="E12" s="145" t="s">
        <v>630</v>
      </c>
      <c r="F12" s="146" t="s">
        <v>641</v>
      </c>
      <c r="G12" s="147">
        <v>2</v>
      </c>
      <c r="H12" s="148">
        <v>9</v>
      </c>
      <c r="I12" s="149" t="s">
        <v>688</v>
      </c>
      <c r="J12" s="155"/>
      <c r="K12" s="155"/>
      <c r="L12" s="150"/>
      <c r="M12" s="150"/>
      <c r="N12" s="151"/>
      <c r="O12" s="146" t="s">
        <v>635</v>
      </c>
    </row>
    <row r="13" spans="1:16" s="156" customFormat="1" ht="30" customHeight="1" x14ac:dyDescent="0.25">
      <c r="A13" s="143"/>
      <c r="B13" s="143">
        <v>5</v>
      </c>
      <c r="C13" s="144" t="s">
        <v>646</v>
      </c>
      <c r="D13" s="144" t="s">
        <v>657</v>
      </c>
      <c r="E13" s="145" t="s">
        <v>630</v>
      </c>
      <c r="F13" s="146" t="s">
        <v>689</v>
      </c>
      <c r="G13" s="147"/>
      <c r="H13" s="148">
        <v>9</v>
      </c>
      <c r="I13" s="149" t="s">
        <v>631</v>
      </c>
      <c r="J13" s="155"/>
      <c r="K13" s="155"/>
      <c r="L13" s="150"/>
      <c r="M13" s="150"/>
      <c r="N13" s="151"/>
      <c r="O13" s="146"/>
    </row>
    <row r="14" spans="1:16" s="156" customFormat="1" ht="30" customHeight="1" x14ac:dyDescent="0.25">
      <c r="A14" s="143"/>
      <c r="B14" s="143">
        <v>5</v>
      </c>
      <c r="C14" s="144" t="s">
        <v>646</v>
      </c>
      <c r="D14" s="144" t="s">
        <v>657</v>
      </c>
      <c r="E14" s="145" t="s">
        <v>630</v>
      </c>
      <c r="F14" s="146" t="s">
        <v>690</v>
      </c>
      <c r="G14" s="147"/>
      <c r="H14" s="148">
        <v>9</v>
      </c>
      <c r="I14" s="149" t="s">
        <v>631</v>
      </c>
      <c r="J14" s="155"/>
      <c r="K14" s="155"/>
      <c r="L14" s="150"/>
      <c r="M14" s="150"/>
      <c r="N14" s="151"/>
      <c r="O14" s="146"/>
    </row>
    <row r="15" spans="1:16" s="156" customFormat="1" ht="30" customHeight="1" x14ac:dyDescent="0.25">
      <c r="A15" s="143">
        <v>2</v>
      </c>
      <c r="B15" s="143">
        <v>5</v>
      </c>
      <c r="C15" s="144" t="s">
        <v>647</v>
      </c>
      <c r="D15" s="144" t="s">
        <v>629</v>
      </c>
      <c r="E15" s="145" t="s">
        <v>642</v>
      </c>
      <c r="F15" s="146"/>
      <c r="G15" s="147"/>
      <c r="H15" s="148"/>
      <c r="I15" s="149"/>
      <c r="J15" s="155">
        <v>0</v>
      </c>
      <c r="K15" s="155">
        <v>0</v>
      </c>
      <c r="L15" s="150" t="str">
        <f>VLOOKUP(J15,Tuan!$B$10:$E$62,IF(D15="Cuối tuần",3,2),0)</f>
        <v>04/09/2020</v>
      </c>
      <c r="M15" s="150" t="str">
        <f>VLOOKUP(K15,Tuan!$B$10:$E$62,4,0)</f>
        <v>06/09/2020</v>
      </c>
      <c r="N15" s="151">
        <f t="shared" si="0"/>
        <v>1</v>
      </c>
      <c r="O15" s="146"/>
    </row>
    <row r="16" spans="1:16" s="156" customFormat="1" ht="30" customHeight="1" x14ac:dyDescent="0.25">
      <c r="A16" s="143">
        <v>3</v>
      </c>
      <c r="B16" s="143">
        <v>4</v>
      </c>
      <c r="C16" s="144" t="s">
        <v>648</v>
      </c>
      <c r="D16" s="144" t="s">
        <v>629</v>
      </c>
      <c r="E16" s="145" t="s">
        <v>630</v>
      </c>
      <c r="F16" s="146"/>
      <c r="G16" s="147"/>
      <c r="H16" s="148"/>
      <c r="I16" s="149"/>
      <c r="J16" s="155">
        <v>0</v>
      </c>
      <c r="K16" s="155">
        <v>0</v>
      </c>
      <c r="L16" s="150" t="str">
        <f>VLOOKUP(J16,Tuan!$B$10:$E$62,IF(D16="Cuối tuần",3,2),0)</f>
        <v>04/09/2020</v>
      </c>
      <c r="M16" s="150" t="str">
        <f>VLOOKUP(K16,Tuan!$B$10:$E$62,4,0)</f>
        <v>06/09/2020</v>
      </c>
      <c r="N16" s="151">
        <f t="shared" si="0"/>
        <v>1</v>
      </c>
      <c r="O16" s="146"/>
    </row>
    <row r="17" spans="1:15" s="156" customFormat="1" ht="30" customHeight="1" x14ac:dyDescent="0.25">
      <c r="A17" s="143">
        <v>4</v>
      </c>
      <c r="B17" s="143">
        <v>4</v>
      </c>
      <c r="C17" s="144" t="s">
        <v>649</v>
      </c>
      <c r="D17" s="144" t="s">
        <v>629</v>
      </c>
      <c r="E17" s="145" t="s">
        <v>630</v>
      </c>
      <c r="F17" s="152"/>
      <c r="G17" s="147"/>
      <c r="H17" s="148"/>
      <c r="I17" s="149"/>
      <c r="J17" s="155">
        <v>0</v>
      </c>
      <c r="K17" s="155">
        <v>0</v>
      </c>
      <c r="L17" s="150" t="str">
        <f>VLOOKUP(J17,Tuan!$B$10:$E$62,IF(D17="Cuối tuần",3,2),0)</f>
        <v>04/09/2020</v>
      </c>
      <c r="M17" s="150" t="str">
        <f>VLOOKUP(K17,Tuan!$B$10:$E$62,4,0)</f>
        <v>06/09/2020</v>
      </c>
      <c r="N17" s="151">
        <f t="shared" si="0"/>
        <v>1</v>
      </c>
      <c r="O17" s="146"/>
    </row>
    <row r="18" spans="1:15" s="156" customFormat="1" ht="30" customHeight="1" x14ac:dyDescent="0.25">
      <c r="A18" s="143">
        <v>5</v>
      </c>
      <c r="B18" s="143">
        <v>4</v>
      </c>
      <c r="C18" s="144" t="s">
        <v>650</v>
      </c>
      <c r="D18" s="144" t="s">
        <v>629</v>
      </c>
      <c r="E18" s="145" t="s">
        <v>630</v>
      </c>
      <c r="F18" s="146"/>
      <c r="G18" s="147"/>
      <c r="H18" s="148"/>
      <c r="I18" s="149"/>
      <c r="J18" s="155">
        <v>0</v>
      </c>
      <c r="K18" s="155">
        <v>0</v>
      </c>
      <c r="L18" s="150" t="str">
        <f>VLOOKUP(J18,Tuan!$B$10:$E$62,IF(D18="Cuối tuần",3,2),0)</f>
        <v>04/09/2020</v>
      </c>
      <c r="M18" s="150" t="str">
        <f>VLOOKUP(K18,Tuan!$B$10:$E$62,4,0)</f>
        <v>06/09/2020</v>
      </c>
      <c r="N18" s="151">
        <f t="shared" si="0"/>
        <v>1</v>
      </c>
      <c r="O18" s="146"/>
    </row>
    <row r="19" spans="1:15" s="156" customFormat="1" ht="30" customHeight="1" x14ac:dyDescent="0.25">
      <c r="A19" s="143">
        <v>6</v>
      </c>
      <c r="B19" s="143">
        <v>4</v>
      </c>
      <c r="C19" s="144" t="s">
        <v>651</v>
      </c>
      <c r="D19" s="144" t="s">
        <v>629</v>
      </c>
      <c r="E19" s="145" t="s">
        <v>658</v>
      </c>
      <c r="F19" s="153"/>
      <c r="G19" s="147"/>
      <c r="H19" s="148"/>
      <c r="I19" s="149"/>
      <c r="J19" s="155">
        <v>0</v>
      </c>
      <c r="K19" s="155">
        <v>0</v>
      </c>
      <c r="L19" s="150" t="str">
        <f>VLOOKUP(J19,Tuan!$B$10:$E$62,IF(D19="Cuối tuần",3,2),0)</f>
        <v>04/09/2020</v>
      </c>
      <c r="M19" s="150" t="str">
        <f>VLOOKUP(K19,Tuan!$B$10:$E$62,4,0)</f>
        <v>06/09/2020</v>
      </c>
      <c r="N19" s="151">
        <f t="shared" si="0"/>
        <v>1</v>
      </c>
      <c r="O19" s="146"/>
    </row>
    <row r="20" spans="1:15" s="156" customFormat="1" ht="30" customHeight="1" x14ac:dyDescent="0.25">
      <c r="A20" s="143">
        <v>7</v>
      </c>
      <c r="B20" s="143">
        <v>4</v>
      </c>
      <c r="C20" s="144" t="s">
        <v>652</v>
      </c>
      <c r="D20" s="144" t="s">
        <v>657</v>
      </c>
      <c r="E20" s="145" t="s">
        <v>630</v>
      </c>
      <c r="F20" s="146"/>
      <c r="G20" s="147"/>
      <c r="H20" s="148"/>
      <c r="I20" s="149"/>
      <c r="J20" s="155">
        <v>0</v>
      </c>
      <c r="K20" s="155">
        <v>0</v>
      </c>
      <c r="L20" s="150" t="str">
        <f>VLOOKUP(J20,Tuan!$B$10:$E$62,IF(D20="Cuối tuần",3,2),0)</f>
        <v>31/08/2020</v>
      </c>
      <c r="M20" s="150" t="str">
        <f>VLOOKUP(K20,Tuan!$B$10:$E$62,4,0)</f>
        <v>06/09/2020</v>
      </c>
      <c r="N20" s="151">
        <f t="shared" si="0"/>
        <v>1</v>
      </c>
      <c r="O20" s="146"/>
    </row>
    <row r="21" spans="1:15" s="156" customFormat="1" ht="30" customHeight="1" x14ac:dyDescent="0.25">
      <c r="A21" s="143">
        <v>8</v>
      </c>
      <c r="B21" s="143">
        <v>4</v>
      </c>
      <c r="C21" s="144" t="s">
        <v>653</v>
      </c>
      <c r="D21" s="144" t="s">
        <v>657</v>
      </c>
      <c r="E21" s="145" t="s">
        <v>630</v>
      </c>
      <c r="F21" s="152"/>
      <c r="G21" s="147"/>
      <c r="H21" s="148"/>
      <c r="I21" s="149"/>
      <c r="J21" s="155">
        <v>0</v>
      </c>
      <c r="K21" s="155">
        <v>0</v>
      </c>
      <c r="L21" s="150" t="str">
        <f>VLOOKUP(J21,Tuan!$B$10:$E$62,IF(D21="Cuối tuần",3,2),0)</f>
        <v>31/08/2020</v>
      </c>
      <c r="M21" s="150" t="str">
        <f>VLOOKUP(K21,Tuan!$B$10:$E$62,4,0)</f>
        <v>06/09/2020</v>
      </c>
      <c r="N21" s="151">
        <f t="shared" si="0"/>
        <v>1</v>
      </c>
      <c r="O21" s="146"/>
    </row>
    <row r="22" spans="1:15" s="156" customFormat="1" ht="30" customHeight="1" x14ac:dyDescent="0.25">
      <c r="A22" s="143">
        <v>9</v>
      </c>
      <c r="B22" s="143">
        <v>3</v>
      </c>
      <c r="C22" s="144" t="s">
        <v>654</v>
      </c>
      <c r="D22" s="144" t="s">
        <v>657</v>
      </c>
      <c r="E22" s="145" t="s">
        <v>630</v>
      </c>
      <c r="F22" s="146"/>
      <c r="G22" s="147"/>
      <c r="H22" s="148"/>
      <c r="I22" s="149"/>
      <c r="J22" s="155">
        <v>0</v>
      </c>
      <c r="K22" s="155">
        <v>0</v>
      </c>
      <c r="L22" s="150" t="str">
        <f>VLOOKUP(J22,Tuan!$B$10:$E$62,IF(D22="Cuối tuần",3,2),0)</f>
        <v>31/08/2020</v>
      </c>
      <c r="M22" s="150" t="str">
        <f>VLOOKUP(K22,Tuan!$B$10:$E$62,4,0)</f>
        <v>06/09/2020</v>
      </c>
      <c r="N22" s="151">
        <f t="shared" si="0"/>
        <v>1</v>
      </c>
      <c r="O22" s="146"/>
    </row>
    <row r="23" spans="1:15" s="156" customFormat="1" ht="30" customHeight="1" x14ac:dyDescent="0.25">
      <c r="A23" s="143">
        <v>10</v>
      </c>
      <c r="B23" s="143">
        <v>3</v>
      </c>
      <c r="C23" s="144" t="s">
        <v>655</v>
      </c>
      <c r="D23" s="144" t="s">
        <v>629</v>
      </c>
      <c r="E23" s="145" t="s">
        <v>630</v>
      </c>
      <c r="F23" s="146"/>
      <c r="G23" s="147"/>
      <c r="H23" s="148"/>
      <c r="I23" s="149"/>
      <c r="J23" s="155">
        <v>0</v>
      </c>
      <c r="K23" s="155">
        <v>0</v>
      </c>
      <c r="L23" s="150" t="str">
        <f>VLOOKUP(J23,Tuan!$B$10:$E$62,IF(D23="Cuối tuần",3,2),0)</f>
        <v>04/09/2020</v>
      </c>
      <c r="M23" s="150" t="str">
        <f>VLOOKUP(K23,Tuan!$B$10:$E$62,4,0)</f>
        <v>06/09/2020</v>
      </c>
      <c r="N23" s="151">
        <f t="shared" si="0"/>
        <v>1</v>
      </c>
      <c r="O23" s="146"/>
    </row>
    <row r="24" spans="1:15" s="156" customFormat="1" ht="30" customHeight="1" x14ac:dyDescent="0.25">
      <c r="A24" s="143">
        <v>11</v>
      </c>
      <c r="B24" s="143">
        <v>2</v>
      </c>
      <c r="C24" s="154" t="s">
        <v>656</v>
      </c>
      <c r="D24" s="144" t="s">
        <v>629</v>
      </c>
      <c r="E24" s="145" t="s">
        <v>630</v>
      </c>
      <c r="F24" s="146"/>
      <c r="G24" s="147"/>
      <c r="H24" s="148"/>
      <c r="I24" s="149"/>
      <c r="J24" s="155">
        <v>0</v>
      </c>
      <c r="K24" s="155">
        <v>0</v>
      </c>
      <c r="L24" s="150" t="str">
        <f>VLOOKUP(J24,Tuan!$B$10:$E$62,IF(D24="Cuối tuần",3,2),0)</f>
        <v>04/09/2020</v>
      </c>
      <c r="M24" s="150" t="str">
        <f>VLOOKUP(K24,Tuan!$B$10:$E$62,4,0)</f>
        <v>06/09/2020</v>
      </c>
      <c r="N24" s="151">
        <f t="shared" si="0"/>
        <v>1</v>
      </c>
      <c r="O24" s="146"/>
    </row>
  </sheetData>
  <autoFilter ref="A4:P24" xr:uid="{00000000-0009-0000-0000-000005000000}"/>
  <mergeCells count="3">
    <mergeCell ref="A1:E1"/>
    <mergeCell ref="F1:O2"/>
    <mergeCell ref="A2:E2"/>
  </mergeCells>
  <pageMargins left="0.27" right="0.17" top="0.49" bottom="0.34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6</vt:i4>
      </vt:variant>
      <vt:variant>
        <vt:lpstr>Phạm vi Có tên</vt:lpstr>
      </vt:variant>
      <vt:variant>
        <vt:i4>3</vt:i4>
      </vt:variant>
    </vt:vector>
  </HeadingPairs>
  <TitlesOfParts>
    <vt:vector size="9" baseType="lpstr">
      <vt:lpstr>Tuan</vt:lpstr>
      <vt:lpstr>Sỹ Số</vt:lpstr>
      <vt:lpstr>Trang_tính1</vt:lpstr>
      <vt:lpstr>KHDT_2020-2021_VLVH</vt:lpstr>
      <vt:lpstr>KHDT_2020-2021_17.6.2020</vt:lpstr>
      <vt:lpstr>BaoGiang_LOP</vt:lpstr>
      <vt:lpstr>BaoGiang_LOP!Print_Titles</vt:lpstr>
      <vt:lpstr>BaoGiang_LOP!Vùng_In</vt:lpstr>
      <vt:lpstr>'KHDT_2020-2021_17.6.2020'!Vùng_In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</dc:creator>
  <cp:lastModifiedBy>Hai</cp:lastModifiedBy>
  <cp:lastPrinted>2020-06-17T03:52:06Z</cp:lastPrinted>
  <dcterms:created xsi:type="dcterms:W3CDTF">2020-05-12T03:37:27Z</dcterms:created>
  <dcterms:modified xsi:type="dcterms:W3CDTF">2020-06-17T03:52:23Z</dcterms:modified>
</cp:coreProperties>
</file>